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7340" windowHeight="11115"/>
  </bookViews>
  <sheets>
    <sheet name="izdaci" sheetId="1" r:id="rId1"/>
    <sheet name="obveze" sheetId="11" r:id="rId2"/>
    <sheet name="potraživanja" sheetId="12" r:id="rId3"/>
    <sheet name="kratkoročna imovina" sheetId="10" r:id="rId4"/>
    <sheet name="zaposlenici" sheetId="9" r:id="rId5"/>
    <sheet name="dežurstva i pripravnosti" sheetId="5" r:id="rId6"/>
    <sheet name="PS lijekovi i transplatacije" sheetId="7" r:id="rId7"/>
  </sheets>
  <calcPr calcId="124519"/>
</workbook>
</file>

<file path=xl/calcChain.xml><?xml version="1.0" encoding="utf-8"?>
<calcChain xmlns="http://schemas.openxmlformats.org/spreadsheetml/2006/main">
  <c r="F12" i="1"/>
  <c r="F13"/>
  <c r="F15"/>
  <c r="F16"/>
  <c r="F17"/>
  <c r="F19"/>
  <c r="F20"/>
  <c r="F22"/>
  <c r="F24"/>
  <c r="F26"/>
  <c r="F27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8"/>
  <c r="F53"/>
  <c r="F55"/>
  <c r="F11"/>
  <c r="D11"/>
  <c r="C14" i="5"/>
  <c r="B14"/>
  <c r="C15" i="11" l="1"/>
  <c r="C17"/>
  <c r="C18"/>
  <c r="C19"/>
  <c r="D10" i="12"/>
  <c r="D11"/>
  <c r="D8"/>
  <c r="M14"/>
  <c r="L14"/>
  <c r="K14"/>
  <c r="J14"/>
  <c r="L20" i="11"/>
  <c r="K20"/>
  <c r="J20"/>
  <c r="E14" i="12"/>
  <c r="F14"/>
  <c r="G14"/>
  <c r="H14"/>
  <c r="I14"/>
  <c r="C14"/>
  <c r="D20" i="11"/>
  <c r="E20"/>
  <c r="F20"/>
  <c r="G20"/>
  <c r="H20"/>
  <c r="I20"/>
  <c r="B20"/>
  <c r="C15" i="10"/>
  <c r="E46" i="1"/>
  <c r="D46"/>
  <c r="E40"/>
  <c r="D40"/>
  <c r="E11"/>
  <c r="E24" s="1"/>
  <c r="D24"/>
  <c r="E53" l="1"/>
  <c r="E54" s="1"/>
  <c r="D14" i="12"/>
  <c r="C20" i="11"/>
  <c r="D53" i="1"/>
  <c r="D55" s="1"/>
  <c r="D54" l="1"/>
  <c r="E55"/>
</calcChain>
</file>

<file path=xl/sharedStrings.xml><?xml version="1.0" encoding="utf-8"?>
<sst xmlns="http://schemas.openxmlformats.org/spreadsheetml/2006/main" count="169" uniqueCount="150">
  <si>
    <t xml:space="preserve">   </t>
  </si>
  <si>
    <t>POKAZATELJI FINANCIJSKOG POSLOVANJA</t>
  </si>
  <si>
    <t>u kn</t>
  </si>
  <si>
    <t>P O K A Z A T E L J I</t>
  </si>
  <si>
    <t>- proračuni bolnica</t>
  </si>
  <si>
    <t>- dopunsko zdravstveno osiguranje</t>
  </si>
  <si>
    <t>- ugovor za primar.zdrav.zaštitu</t>
  </si>
  <si>
    <t>Prihodi od pruženih usluga drugim zdr. ustanovama</t>
  </si>
  <si>
    <t>Prihodi od proračuna (središnji i lokalni)</t>
  </si>
  <si>
    <t>Prihodi od ostalih korisnika</t>
  </si>
  <si>
    <t>Prihodi od participacije</t>
  </si>
  <si>
    <t xml:space="preserve">Ostali i izvanredni prihodi </t>
  </si>
  <si>
    <t>Primici od financijske imovine i zaduženja</t>
  </si>
  <si>
    <t xml:space="preserve">Lijekovi  </t>
  </si>
  <si>
    <t>Potrošni medicinski materijal</t>
  </si>
  <si>
    <t>Krv i krvni pripravci</t>
  </si>
  <si>
    <t>Živežne namirnice</t>
  </si>
  <si>
    <t>Medicinski plinovi</t>
  </si>
  <si>
    <t>Materijal za održavanje čistoće</t>
  </si>
  <si>
    <t>Uredski materijal</t>
  </si>
  <si>
    <t>Ostali razni materijal</t>
  </si>
  <si>
    <t>Utrošena energija</t>
  </si>
  <si>
    <t>Ugrađeni rezervni dijelovi</t>
  </si>
  <si>
    <t>Poštanski izdaci</t>
  </si>
  <si>
    <t>Tekuće i investicijsko održavanje</t>
  </si>
  <si>
    <t>Ostali izdaci</t>
  </si>
  <si>
    <t>Bruto plaće</t>
  </si>
  <si>
    <t>Doprinosi na plaće</t>
  </si>
  <si>
    <t>Izdaci za prijevoz zaposlenika</t>
  </si>
  <si>
    <t>Financijski rashodi</t>
  </si>
  <si>
    <t>Izdaci za kapitalna ulaganja</t>
  </si>
  <si>
    <t>Ostali i izvanredni izdaci</t>
  </si>
  <si>
    <t>Izdaci za financijsku imovinu i otplate zajmova</t>
  </si>
  <si>
    <t>Nabavna vrijednost prodane robe</t>
  </si>
  <si>
    <r>
      <t xml:space="preserve">2)  </t>
    </r>
    <r>
      <rPr>
        <sz val="9"/>
        <color indexed="8"/>
        <rFont val="Arial"/>
        <family val="2"/>
        <charset val="238"/>
      </rPr>
      <t>Otpremnine, pomoći, jubilarne nagrade i dr.</t>
    </r>
  </si>
  <si>
    <r>
      <t xml:space="preserve">3)  </t>
    </r>
    <r>
      <rPr>
        <sz val="9"/>
        <color indexed="8"/>
        <rFont val="Arial"/>
        <family val="2"/>
        <charset val="238"/>
      </rPr>
      <t xml:space="preserve">Službena putovanja, stručno usavršavanje zaposlenika, ostale naknade troškova  zaposlenima </t>
    </r>
  </si>
  <si>
    <t xml:space="preserve">             Molimo specifikaciju ostalih i izvanrednih prihoda, kao i izdataka</t>
  </si>
  <si>
    <t>Red. Br.</t>
  </si>
  <si>
    <r>
      <t xml:space="preserve">1)  </t>
    </r>
    <r>
      <rPr>
        <sz val="9"/>
        <color indexed="8"/>
        <rFont val="Arial"/>
        <family val="2"/>
        <charset val="238"/>
      </rPr>
      <t>stavka prihod od usluga izvan ugovorenog limita sadržava prihode za posebno skupe lijekove,</t>
    </r>
  </si>
  <si>
    <t xml:space="preserve">   transplantacije, eksplantacije, intervencijsku kardiologiju, intervencijsku neurologiju, transfuzijsku medicinu, </t>
  </si>
  <si>
    <t xml:space="preserve">   umjetne pužnice i zdrav.zaš.hrvatskih državljana s prebivalištem u BiH i dr.</t>
  </si>
  <si>
    <t>OBVEZE</t>
  </si>
  <si>
    <t>- kn</t>
  </si>
  <si>
    <t>O P I S</t>
  </si>
  <si>
    <t>Ukupno dospjele obveze</t>
  </si>
  <si>
    <t>Za lijekove</t>
  </si>
  <si>
    <t>Za sanitetski materijal, krvi i krvne derivate i sl.</t>
  </si>
  <si>
    <t>Za živežne namirnice</t>
  </si>
  <si>
    <t>Za energiju</t>
  </si>
  <si>
    <t>Za ostale materijale i reprodukcijski  materijal</t>
  </si>
  <si>
    <t>Za proizvodne i neproizvodne usluge</t>
  </si>
  <si>
    <t>Za opremu ( osnovna sredstva)</t>
  </si>
  <si>
    <t>Obveze prema zaposlenicima</t>
  </si>
  <si>
    <t xml:space="preserve">Obveze za usluge drugih zdravstvenih ustanova                                   </t>
  </si>
  <si>
    <t>Obveze prema komitentnim bankama za kredite</t>
  </si>
  <si>
    <t>Ostale nespomenute obveze</t>
  </si>
  <si>
    <t>Obveze prema HZZO za manje izvršen rad</t>
  </si>
  <si>
    <r>
      <t xml:space="preserve"> SVEUKUPNE OBVEZE</t>
    </r>
    <r>
      <rPr>
        <sz val="9"/>
        <color indexed="8"/>
        <rFont val="Arial"/>
        <family val="2"/>
        <charset val="238"/>
      </rPr>
      <t>:</t>
    </r>
  </si>
  <si>
    <r>
      <t xml:space="preserve">   ZDRAVSTVENA USTANOVA</t>
    </r>
    <r>
      <rPr>
        <b/>
        <sz val="10"/>
        <color indexed="8"/>
        <rFont val="Arial"/>
        <family val="2"/>
        <charset val="238"/>
      </rPr>
      <t xml:space="preserve">                                                                                             </t>
    </r>
  </si>
  <si>
    <t>Napomena: Dospjele obveze po ročnosti trebaju odgovarati koloni 2 (ukupne dospjele obveze)</t>
  </si>
  <si>
    <t>POTRAŽIVANJA</t>
  </si>
  <si>
    <t>R.B.</t>
  </si>
  <si>
    <t>Ukupno dospjela potraživanja</t>
  </si>
  <si>
    <t>Potraživanja od HZZO-a po osnovu pružanja zdravstvene zaštite</t>
  </si>
  <si>
    <t>Potraživanja od HZZO-a temeljem ugovora za usluge pružene izvan ugovorenog limita*</t>
  </si>
  <si>
    <t xml:space="preserve">Potraživanja od dopunskog zdravstvenog osiguranja </t>
  </si>
  <si>
    <t xml:space="preserve">Potraživanja s osnova ozljeda na radu i profesionalne bolesti </t>
  </si>
  <si>
    <t>Potraživanja od drugih zdravstvenih ustanova</t>
  </si>
  <si>
    <t>Ostala potraživanja</t>
  </si>
  <si>
    <t>UKUPNO:</t>
  </si>
  <si>
    <t xml:space="preserve">* Iskazati potraživanja od HZZO-a temeljem ugovora za posebno skupe lijekove, transplantacije, eksplantacije, umjetne pužnice, </t>
  </si>
  <si>
    <t xml:space="preserve">    intervencijsku kardiologiju, zdrav. zaštitu hrvatskih državljana s prebivalištem u BiH i dr.   </t>
  </si>
  <si>
    <t xml:space="preserve">      Potraživanja od HZZO-a - refundacije za bolovanja - iskažite sa ostalim potraživanjima.</t>
  </si>
  <si>
    <t xml:space="preserve">      Napomena: Dospjela potraživanja po ročnosti trebaju odgovarati koloni 2 (ukupna dospjela potraživanja)</t>
  </si>
  <si>
    <r>
      <t xml:space="preserve"> </t>
    </r>
    <r>
      <rPr>
        <b/>
        <sz val="11"/>
        <color indexed="8"/>
        <rFont val="Arial"/>
        <family val="2"/>
        <charset val="238"/>
      </rPr>
      <t>ZDRAVSTVENA USTANOVA</t>
    </r>
  </si>
  <si>
    <t>Ukupno:</t>
  </si>
  <si>
    <t>IZDACI ZA DEŽURSTVA I PRIPRAVNOSTI ZA</t>
  </si>
  <si>
    <t>OPIS</t>
  </si>
  <si>
    <t>IZNOS (kn)</t>
  </si>
  <si>
    <t>UDIO U BRUTO PLAĆI %</t>
  </si>
  <si>
    <t>Izdaci za dežurstva</t>
  </si>
  <si>
    <t>Izdaci za pripravnost</t>
  </si>
  <si>
    <t>IZDACI ZA POSEBNO SKUPE LIJEKOVE</t>
  </si>
  <si>
    <t>I TRANSPLANTACIJE</t>
  </si>
  <si>
    <t>Izdaci u kn</t>
  </si>
  <si>
    <t>Posebno skupi lijekovi</t>
  </si>
  <si>
    <t>Transplantacije u bolnicama</t>
  </si>
  <si>
    <t>I.  PRIHODI - PRIMICI</t>
  </si>
  <si>
    <t xml:space="preserve">Prihodi od HZZO </t>
  </si>
  <si>
    <t>II. RASHODI - IZDACI</t>
  </si>
  <si>
    <t>Izdaci za usluge drugih zdrav.ustanova</t>
  </si>
  <si>
    <r>
      <t xml:space="preserve">Ostali rashodi za zaposlene </t>
    </r>
    <r>
      <rPr>
        <b/>
        <vertAlign val="superscript"/>
        <sz val="10"/>
        <color indexed="8"/>
        <rFont val="Arial"/>
        <family val="2"/>
        <charset val="238"/>
      </rPr>
      <t>2)</t>
    </r>
  </si>
  <si>
    <r>
      <t xml:space="preserve">Ostali materijalni rashodi za zaposlene </t>
    </r>
    <r>
      <rPr>
        <b/>
        <vertAlign val="superscript"/>
        <sz val="10"/>
        <color indexed="8"/>
        <rFont val="Arial"/>
        <family val="2"/>
        <charset val="238"/>
      </rPr>
      <t>3)</t>
    </r>
  </si>
  <si>
    <t>Ukupni rashodi za zaposlene (15- 19)</t>
  </si>
  <si>
    <t>- s osnova ozljeda na radu i prof.bol.</t>
  </si>
  <si>
    <t xml:space="preserve">ZDRAVSTVENA USTANOVA  </t>
  </si>
  <si>
    <t>BROJ  ZAPOSLENIKA</t>
  </si>
  <si>
    <t>Izvorište podataka: Kadrovska evidencija ustanova</t>
  </si>
  <si>
    <t>Broj zaposlenika na početku razdoblja</t>
  </si>
  <si>
    <t>Broj zaposlenika na kraju razdoblja</t>
  </si>
  <si>
    <t>Prosječan broj zaposlenika na osnovu ukalkuliranih sati rada</t>
  </si>
  <si>
    <t>KRATKOROČNA IMOVINA</t>
  </si>
  <si>
    <t>IZNOS</t>
  </si>
  <si>
    <t>- lijekova i potrošnog medicinskog materijala</t>
  </si>
  <si>
    <t>- krvi i krvnih pripravaka</t>
  </si>
  <si>
    <t>- živežnih namirnica</t>
  </si>
  <si>
    <t>- ostale zalihe</t>
  </si>
  <si>
    <t>UKUPNE ZALIHE:</t>
  </si>
  <si>
    <t>Dospjele obveze do 60 dana</t>
  </si>
  <si>
    <t>Dospjele obveze od 61 do 90 dana</t>
  </si>
  <si>
    <t>Dospjele obveze od 91 do 120 dana</t>
  </si>
  <si>
    <t>Dospjele obveze od 121 do 150 dana</t>
  </si>
  <si>
    <t>Dospjele obveze od 151 do 180 dana</t>
  </si>
  <si>
    <t>Dospjele obveze od 181 do 365 dana</t>
  </si>
  <si>
    <t>Dani dospjelosti ne računaju se od dana izdavanja računa, nego od dana dospjelosti računa</t>
  </si>
  <si>
    <t>Dospjela potraživanja do 60 dana</t>
  </si>
  <si>
    <t>Dospjelo od 61 do 90 dana</t>
  </si>
  <si>
    <t>Dospjelo od 91 do 120 dana</t>
  </si>
  <si>
    <t>Dospjelo od 121 do 150 dana</t>
  </si>
  <si>
    <t>Dospjelo od 151 do 180 dana</t>
  </si>
  <si>
    <r>
      <rPr>
        <b/>
        <sz val="10"/>
        <color indexed="8"/>
        <rFont val="Arial"/>
        <family val="2"/>
        <charset val="238"/>
      </rPr>
      <t xml:space="preserve">     </t>
    </r>
    <r>
      <rPr>
        <b/>
        <u/>
        <sz val="10"/>
        <color indexed="8"/>
        <rFont val="Arial"/>
        <family val="2"/>
        <charset val="238"/>
      </rPr>
      <t xml:space="preserve"> Dani dospjelosti ne računaju se od dana izdavanja računa, nego od dana dospjelosti računa</t>
    </r>
  </si>
  <si>
    <t>Materijalni rashodi (1 - 14)</t>
  </si>
  <si>
    <t>Višak prihoda i primitaka</t>
  </si>
  <si>
    <t>Manjak prihoda i primitaka</t>
  </si>
  <si>
    <r>
      <t>- za usluge izvan ugovorenog limita</t>
    </r>
    <r>
      <rPr>
        <b/>
        <vertAlign val="superscript"/>
        <sz val="10"/>
        <color indexed="8"/>
        <rFont val="Arial"/>
        <family val="2"/>
        <charset val="238"/>
      </rPr>
      <t>1)</t>
    </r>
  </si>
  <si>
    <t>Broj osoba na stručnom osposobljavanju (bez zasnivanja radnog odnosa)*</t>
  </si>
  <si>
    <t>Red. br.</t>
  </si>
  <si>
    <t>UKUPNI PRIHODI I PRIMICI (1 - 8)</t>
  </si>
  <si>
    <t>Prihodi od EU projekata</t>
  </si>
  <si>
    <t>UKUPNI RASHODI I IZDACI (1-25)</t>
  </si>
  <si>
    <t>* Molimo ne uračunavati u ukupan broj zaposlenih</t>
  </si>
  <si>
    <t>Izdaci vezani za EU projekte</t>
  </si>
  <si>
    <t>Koliko dana kasni najstarija dospjela obveza (u danima)</t>
  </si>
  <si>
    <t>Koliko dana kasni najstarije dospjelo potraživanje (u danima)</t>
  </si>
  <si>
    <t>Dospjele obveze od 366 do 730 dana</t>
  </si>
  <si>
    <t>Dospjele obveze preko 730 dana</t>
  </si>
  <si>
    <t>Dospjelo od 181 do 365 dana</t>
  </si>
  <si>
    <t>Dospjelo od 366 do 730 dana</t>
  </si>
  <si>
    <t>Dospjelo preko 730 dana</t>
  </si>
  <si>
    <t>THALASSOTHERAPIA OPATIJA</t>
  </si>
  <si>
    <t>I.- III. 2021.</t>
  </si>
  <si>
    <t>SIJEČANJ – OŽUJAK  2021. GODINE</t>
  </si>
  <si>
    <r>
      <t>1. Stanje žiro-računa na dan:</t>
    </r>
    <r>
      <rPr>
        <sz val="11"/>
        <color indexed="8"/>
        <rFont val="Arial"/>
        <family val="2"/>
        <charset val="238"/>
      </rPr>
      <t xml:space="preserve">   </t>
    </r>
    <r>
      <rPr>
        <b/>
        <sz val="11"/>
        <color indexed="8"/>
        <rFont val="Arial"/>
        <family val="2"/>
        <charset val="238"/>
      </rPr>
      <t>31.03.2021.god.</t>
    </r>
  </si>
  <si>
    <t>2. Zalihe na dan 31.03.2021. godine:</t>
  </si>
  <si>
    <t>I.- III. 2020.</t>
  </si>
  <si>
    <t>U RAZDOBLJU SIJEČANJ-OŽUJAK 2020./2021. GODINE</t>
  </si>
  <si>
    <t>I. - III. 2020.</t>
  </si>
  <si>
    <t>Ukupne obveze na dan 31.03.2021.</t>
  </si>
  <si>
    <t>Potraživanja na dan 31.03.2021.</t>
  </si>
  <si>
    <t>Indeks</t>
  </si>
</sst>
</file>

<file path=xl/styles.xml><?xml version="1.0" encoding="utf-8"?>
<styleSheet xmlns="http://schemas.openxmlformats.org/spreadsheetml/2006/main">
  <numFmts count="2">
    <numFmt numFmtId="43" formatCode="_-* #,##0.00\ _k_n_-;\-* #,##0.00\ _k_n_-;_-* &quot;-&quot;??\ _k_n_-;_-@_-"/>
    <numFmt numFmtId="165" formatCode="_-* #,##0\ _k_n_-;\-* #,##0\ _k_n_-;_-* &quot;-&quot;??\ _k_n_-;_-@_-"/>
  </numFmts>
  <fonts count="22">
    <font>
      <sz val="12"/>
      <color theme="1"/>
      <name val="Times New Roman"/>
      <family val="2"/>
      <charset val="238"/>
    </font>
    <font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vertAlign val="superscript"/>
      <sz val="10"/>
      <color indexed="8"/>
      <name val="Arial"/>
      <family val="2"/>
      <charset val="238"/>
    </font>
    <font>
      <b/>
      <u/>
      <sz val="10"/>
      <color indexed="8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vertAlign val="superscript"/>
      <sz val="9"/>
      <color theme="1"/>
      <name val="Arial"/>
      <family val="2"/>
      <charset val="238"/>
    </font>
    <font>
      <b/>
      <sz val="12"/>
      <color theme="1"/>
      <name val="Times New Roman"/>
      <family val="1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Times New Roman"/>
      <family val="2"/>
      <charset val="238"/>
    </font>
    <font>
      <sz val="11"/>
      <color theme="1"/>
      <name val="Times New Roman"/>
      <family val="2"/>
      <charset val="238"/>
    </font>
    <font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u/>
      <sz val="10"/>
      <color theme="1"/>
      <name val="Arial"/>
      <family val="2"/>
      <charset val="238"/>
    </font>
    <font>
      <u/>
      <sz val="12"/>
      <color theme="1"/>
      <name val="Times New Roman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Times New Roman"/>
      <family val="2"/>
      <charset val="23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21" fillId="0" borderId="0" applyFont="0" applyFill="0" applyBorder="0" applyAlignment="0" applyProtection="0"/>
  </cellStyleXfs>
  <cellXfs count="148">
    <xf numFmtId="0" fontId="0" fillId="0" borderId="0" xfId="0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7" fillId="0" borderId="3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right" wrapText="1"/>
    </xf>
    <xf numFmtId="3" fontId="8" fillId="0" borderId="1" xfId="0" applyNumberFormat="1" applyFont="1" applyBorder="1" applyAlignment="1">
      <alignment horizontal="right" wrapText="1"/>
    </xf>
    <xf numFmtId="3" fontId="8" fillId="0" borderId="5" xfId="0" applyNumberFormat="1" applyFont="1" applyBorder="1" applyAlignment="1">
      <alignment horizontal="right" wrapText="1"/>
    </xf>
    <xf numFmtId="3" fontId="7" fillId="0" borderId="6" xfId="0" applyNumberFormat="1" applyFont="1" applyBorder="1" applyAlignment="1">
      <alignment horizontal="right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/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indent="1"/>
    </xf>
    <xf numFmtId="0" fontId="14" fillId="0" borderId="0" xfId="0" applyFont="1"/>
    <xf numFmtId="0" fontId="11" fillId="0" borderId="0" xfId="0" applyFont="1" applyAlignment="1"/>
    <xf numFmtId="0" fontId="13" fillId="0" borderId="0" xfId="0" applyFont="1" applyAlignment="1">
      <alignment vertical="center"/>
    </xf>
    <xf numFmtId="0" fontId="0" fillId="0" borderId="0" xfId="0" applyAlignment="1">
      <alignment horizontal="left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3" fontId="13" fillId="0" borderId="1" xfId="0" applyNumberFormat="1" applyFont="1" applyBorder="1" applyAlignment="1">
      <alignment vertical="center" wrapText="1"/>
    </xf>
    <xf numFmtId="0" fontId="13" fillId="0" borderId="0" xfId="0" applyFont="1" applyAlignment="1">
      <alignment horizontal="justify" vertical="center"/>
    </xf>
    <xf numFmtId="0" fontId="15" fillId="0" borderId="0" xfId="0" applyFont="1"/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justify" vertical="center" wrapText="1"/>
    </xf>
    <xf numFmtId="3" fontId="13" fillId="0" borderId="1" xfId="0" applyNumberFormat="1" applyFont="1" applyBorder="1" applyAlignment="1">
      <alignment horizontal="justify" vertical="center" wrapText="1"/>
    </xf>
    <xf numFmtId="0" fontId="16" fillId="0" borderId="0" xfId="0" applyFont="1" applyAlignment="1">
      <alignment vertical="center"/>
    </xf>
    <xf numFmtId="0" fontId="17" fillId="0" borderId="0" xfId="0" applyFont="1"/>
    <xf numFmtId="0" fontId="16" fillId="0" borderId="0" xfId="0" applyFont="1" applyAlignment="1">
      <alignment horizontal="right"/>
    </xf>
    <xf numFmtId="0" fontId="13" fillId="0" borderId="0" xfId="0" applyFont="1" applyBorder="1" applyAlignment="1">
      <alignment horizontal="center" vertical="center"/>
    </xf>
    <xf numFmtId="0" fontId="0" fillId="0" borderId="0" xfId="0" applyBorder="1"/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justify" vertical="center" wrapText="1"/>
    </xf>
    <xf numFmtId="3" fontId="13" fillId="0" borderId="1" xfId="0" applyNumberFormat="1" applyFont="1" applyBorder="1" applyAlignment="1">
      <alignment horizontal="right" vertical="center" wrapText="1"/>
    </xf>
    <xf numFmtId="3" fontId="12" fillId="0" borderId="1" xfId="0" applyNumberFormat="1" applyFont="1" applyBorder="1" applyAlignment="1">
      <alignment horizontal="right" vertical="center" wrapText="1"/>
    </xf>
    <xf numFmtId="0" fontId="17" fillId="0" borderId="0" xfId="0" applyFont="1" applyBorder="1"/>
    <xf numFmtId="49" fontId="17" fillId="0" borderId="0" xfId="0" applyNumberFormat="1" applyFont="1" applyBorder="1" applyAlignment="1">
      <alignment horizontal="right"/>
    </xf>
    <xf numFmtId="4" fontId="13" fillId="0" borderId="1" xfId="0" applyNumberFormat="1" applyFont="1" applyBorder="1" applyAlignment="1">
      <alignment horizontal="justify" vertical="center" wrapText="1"/>
    </xf>
    <xf numFmtId="0" fontId="12" fillId="0" borderId="7" xfId="0" applyFont="1" applyBorder="1" applyAlignment="1">
      <alignment vertical="center"/>
    </xf>
    <xf numFmtId="0" fontId="0" fillId="0" borderId="7" xfId="0" applyBorder="1"/>
    <xf numFmtId="0" fontId="7" fillId="0" borderId="7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0" fillId="0" borderId="8" xfId="0" applyBorder="1"/>
    <xf numFmtId="0" fontId="18" fillId="0" borderId="0" xfId="0" applyFont="1" applyAlignment="1">
      <alignment vertical="center"/>
    </xf>
    <xf numFmtId="0" fontId="19" fillId="0" borderId="0" xfId="0" applyFont="1"/>
    <xf numFmtId="0" fontId="12" fillId="0" borderId="8" xfId="0" applyFont="1" applyBorder="1" applyAlignment="1">
      <alignment vertical="center"/>
    </xf>
    <xf numFmtId="0" fontId="16" fillId="0" borderId="1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horizontal="center" wrapText="1"/>
    </xf>
    <xf numFmtId="0" fontId="8" fillId="0" borderId="2" xfId="0" applyFont="1" applyBorder="1" applyAlignment="1">
      <alignment wrapText="1"/>
    </xf>
    <xf numFmtId="0" fontId="8" fillId="0" borderId="5" xfId="0" applyFont="1" applyBorder="1" applyAlignment="1">
      <alignment horizontal="center" wrapText="1"/>
    </xf>
    <xf numFmtId="0" fontId="8" fillId="0" borderId="5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7" fillId="0" borderId="6" xfId="0" applyFont="1" applyBorder="1" applyAlignment="1">
      <alignment horizontal="left" wrapText="1"/>
    </xf>
    <xf numFmtId="0" fontId="7" fillId="0" borderId="6" xfId="0" applyFont="1" applyBorder="1" applyAlignment="1">
      <alignment wrapText="1"/>
    </xf>
    <xf numFmtId="0" fontId="11" fillId="0" borderId="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9" xfId="0" applyFont="1" applyBorder="1" applyAlignment="1">
      <alignment vertical="center" wrapText="1"/>
    </xf>
    <xf numFmtId="49" fontId="16" fillId="0" borderId="9" xfId="0" applyNumberFormat="1" applyFont="1" applyBorder="1" applyAlignment="1">
      <alignment vertical="center" wrapText="1"/>
    </xf>
    <xf numFmtId="0" fontId="16" fillId="0" borderId="5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8" fillId="0" borderId="11" xfId="0" applyFont="1" applyBorder="1" applyAlignment="1">
      <alignment vertical="center" wrapText="1"/>
    </xf>
    <xf numFmtId="0" fontId="13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justify" vertical="center" wrapText="1"/>
    </xf>
    <xf numFmtId="0" fontId="16" fillId="0" borderId="14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16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18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43" fontId="16" fillId="0" borderId="1" xfId="1" applyFont="1" applyBorder="1" applyAlignment="1">
      <alignment vertical="center" wrapText="1"/>
    </xf>
    <xf numFmtId="43" fontId="16" fillId="0" borderId="5" xfId="1" applyFont="1" applyBorder="1" applyAlignment="1">
      <alignment vertical="center" wrapText="1"/>
    </xf>
    <xf numFmtId="43" fontId="16" fillId="0" borderId="2" xfId="1" applyFont="1" applyBorder="1" applyAlignment="1">
      <alignment vertical="center" wrapText="1"/>
    </xf>
    <xf numFmtId="165" fontId="16" fillId="0" borderId="1" xfId="1" applyNumberFormat="1" applyFont="1" applyBorder="1" applyAlignment="1">
      <alignment vertical="center" wrapText="1"/>
    </xf>
    <xf numFmtId="165" fontId="8" fillId="0" borderId="1" xfId="1" applyNumberFormat="1" applyFont="1" applyBorder="1" applyAlignment="1" applyProtection="1">
      <alignment vertical="center" wrapText="1"/>
      <protection locked="0"/>
    </xf>
    <xf numFmtId="165" fontId="8" fillId="0" borderId="5" xfId="1" applyNumberFormat="1" applyFont="1" applyBorder="1" applyAlignment="1" applyProtection="1">
      <alignment vertical="center" wrapText="1"/>
      <protection locked="0"/>
    </xf>
    <xf numFmtId="165" fontId="16" fillId="0" borderId="5" xfId="1" applyNumberFormat="1" applyFont="1" applyBorder="1" applyAlignment="1">
      <alignment vertical="center" wrapText="1"/>
    </xf>
    <xf numFmtId="165" fontId="16" fillId="0" borderId="6" xfId="1" applyNumberFormat="1" applyFont="1" applyBorder="1" applyAlignment="1">
      <alignment vertical="center" wrapText="1"/>
    </xf>
    <xf numFmtId="165" fontId="16" fillId="0" borderId="2" xfId="1" applyNumberFormat="1" applyFont="1" applyBorder="1" applyAlignment="1">
      <alignment vertical="center" wrapText="1"/>
    </xf>
    <xf numFmtId="165" fontId="16" fillId="0" borderId="4" xfId="1" applyNumberFormat="1" applyFont="1" applyBorder="1" applyAlignment="1">
      <alignment vertical="center" wrapText="1"/>
    </xf>
    <xf numFmtId="165" fontId="8" fillId="0" borderId="2" xfId="1" applyNumberFormat="1" applyFont="1" applyBorder="1" applyAlignment="1" applyProtection="1">
      <alignment vertical="center" wrapText="1"/>
      <protection locked="0"/>
    </xf>
    <xf numFmtId="165" fontId="8" fillId="0" borderId="6" xfId="1" applyNumberFormat="1" applyFont="1" applyBorder="1" applyAlignment="1">
      <alignment vertical="center" wrapText="1"/>
    </xf>
    <xf numFmtId="165" fontId="8" fillId="0" borderId="4" xfId="1" applyNumberFormat="1" applyFont="1" applyBorder="1" applyAlignment="1">
      <alignment vertical="center" wrapText="1"/>
    </xf>
    <xf numFmtId="165" fontId="8" fillId="0" borderId="2" xfId="1" applyNumberFormat="1" applyFont="1" applyBorder="1" applyAlignment="1">
      <alignment vertical="center" wrapText="1"/>
    </xf>
    <xf numFmtId="165" fontId="8" fillId="0" borderId="1" xfId="1" applyNumberFormat="1" applyFont="1" applyBorder="1" applyAlignment="1">
      <alignment vertical="center" wrapText="1"/>
    </xf>
    <xf numFmtId="165" fontId="8" fillId="0" borderId="5" xfId="1" applyNumberFormat="1" applyFont="1" applyBorder="1" applyAlignment="1">
      <alignment vertical="center" wrapText="1"/>
    </xf>
    <xf numFmtId="165" fontId="7" fillId="0" borderId="6" xfId="1" applyNumberFormat="1" applyFont="1" applyBorder="1" applyAlignment="1">
      <alignment horizontal="right"/>
    </xf>
    <xf numFmtId="43" fontId="0" fillId="0" borderId="0" xfId="1" applyFont="1"/>
    <xf numFmtId="0" fontId="16" fillId="0" borderId="12" xfId="0" applyFont="1" applyBorder="1" applyAlignment="1">
      <alignment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0" fillId="0" borderId="2" xfId="0" applyBorder="1"/>
    <xf numFmtId="0" fontId="16" fillId="0" borderId="17" xfId="0" applyFont="1" applyFill="1" applyBorder="1" applyAlignment="1">
      <alignment horizontal="center" vertical="center" wrapText="1"/>
    </xf>
    <xf numFmtId="165" fontId="16" fillId="0" borderId="14" xfId="1" applyNumberFormat="1" applyFont="1" applyBorder="1" applyAlignment="1">
      <alignment vertical="center" wrapText="1"/>
    </xf>
    <xf numFmtId="43" fontId="16" fillId="0" borderId="17" xfId="1" applyFont="1" applyBorder="1" applyAlignment="1">
      <alignment vertical="center" wrapText="1"/>
    </xf>
    <xf numFmtId="165" fontId="7" fillId="0" borderId="14" xfId="1" applyNumberFormat="1" applyFont="1" applyBorder="1" applyAlignment="1">
      <alignment horizontal="right"/>
    </xf>
    <xf numFmtId="43" fontId="16" fillId="0" borderId="19" xfId="1" applyFont="1" applyBorder="1" applyAlignment="1">
      <alignment vertical="center" wrapText="1"/>
    </xf>
    <xf numFmtId="43" fontId="0" fillId="0" borderId="0" xfId="0" applyNumberFormat="1"/>
    <xf numFmtId="43" fontId="0" fillId="0" borderId="0" xfId="1" applyFont="1" applyFill="1" applyBorder="1"/>
    <xf numFmtId="43" fontId="0" fillId="0" borderId="0" xfId="1" applyFont="1" applyBorder="1"/>
    <xf numFmtId="43" fontId="10" fillId="0" borderId="0" xfId="1" applyFont="1" applyBorder="1"/>
    <xf numFmtId="43" fontId="10" fillId="0" borderId="0" xfId="0" applyNumberFormat="1" applyFont="1" applyBorder="1"/>
    <xf numFmtId="165" fontId="0" fillId="0" borderId="0" xfId="1" applyNumberFormat="1" applyFont="1" applyBorder="1"/>
    <xf numFmtId="165" fontId="10" fillId="0" borderId="0" xfId="0" applyNumberFormat="1" applyFont="1" applyBorder="1"/>
  </cellXfs>
  <cellStyles count="2">
    <cellStyle name="Obično" xfId="0" builtinId="0"/>
    <cellStyle name="Zarez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6"/>
  <sheetViews>
    <sheetView tabSelected="1" topLeftCell="A43" workbookViewId="0">
      <selection activeCell="K49" sqref="K49"/>
    </sheetView>
  </sheetViews>
  <sheetFormatPr defaultRowHeight="15.75"/>
  <cols>
    <col min="1" max="1" width="5.875" customWidth="1"/>
    <col min="3" max="3" width="30.25" customWidth="1"/>
    <col min="4" max="4" width="12.375" customWidth="1"/>
    <col min="5" max="5" width="12.125" customWidth="1"/>
    <col min="6" max="6" width="8.25" bestFit="1" customWidth="1"/>
    <col min="10" max="11" width="15.375" bestFit="1" customWidth="1"/>
    <col min="13" max="13" width="11.75" bestFit="1" customWidth="1"/>
    <col min="14" max="14" width="12.375" customWidth="1"/>
  </cols>
  <sheetData>
    <row r="1" spans="1:6" ht="18.75" customHeight="1">
      <c r="A1" s="1" t="s">
        <v>95</v>
      </c>
    </row>
    <row r="2" spans="1:6" ht="18.75" customHeight="1">
      <c r="A2" s="59" t="s">
        <v>139</v>
      </c>
      <c r="B2" s="58"/>
      <c r="C2" s="58"/>
    </row>
    <row r="3" spans="1:6">
      <c r="A3" s="1" t="s">
        <v>0</v>
      </c>
    </row>
    <row r="4" spans="1:6" s="34" customFormat="1">
      <c r="A4" s="104" t="s">
        <v>1</v>
      </c>
      <c r="B4" s="104"/>
      <c r="C4" s="104"/>
      <c r="D4" s="104"/>
      <c r="E4" s="104"/>
    </row>
    <row r="5" spans="1:6" s="34" customFormat="1">
      <c r="A5" s="104" t="s">
        <v>145</v>
      </c>
      <c r="B5" s="104"/>
      <c r="C5" s="104"/>
      <c r="D5" s="104"/>
      <c r="E5" s="104"/>
    </row>
    <row r="6" spans="1:6" s="34" customFormat="1">
      <c r="A6" s="8"/>
      <c r="B6" s="8"/>
      <c r="C6" s="8"/>
      <c r="D6" s="8"/>
      <c r="E6" s="8"/>
    </row>
    <row r="7" spans="1:6" ht="16.5" thickBot="1">
      <c r="A7" s="2"/>
      <c r="E7" s="45" t="s">
        <v>2</v>
      </c>
    </row>
    <row r="8" spans="1:6" ht="42.75" customHeight="1" thickBot="1">
      <c r="A8" s="78" t="s">
        <v>37</v>
      </c>
      <c r="B8" s="107" t="s">
        <v>3</v>
      </c>
      <c r="C8" s="108"/>
      <c r="D8" s="79" t="s">
        <v>146</v>
      </c>
      <c r="E8" s="80" t="s">
        <v>140</v>
      </c>
      <c r="F8" s="134" t="s">
        <v>149</v>
      </c>
    </row>
    <row r="9" spans="1:6" ht="16.5" thickBot="1">
      <c r="A9" s="81">
        <v>0</v>
      </c>
      <c r="B9" s="109">
        <v>1</v>
      </c>
      <c r="C9" s="110"/>
      <c r="D9" s="82">
        <v>2</v>
      </c>
      <c r="E9" s="95">
        <v>3</v>
      </c>
      <c r="F9" s="136">
        <v>4</v>
      </c>
    </row>
    <row r="10" spans="1:6" ht="15" customHeight="1">
      <c r="A10" s="83"/>
      <c r="B10" s="105" t="s">
        <v>87</v>
      </c>
      <c r="C10" s="106"/>
      <c r="D10" s="67"/>
      <c r="E10" s="133"/>
      <c r="F10" s="135"/>
    </row>
    <row r="11" spans="1:6" ht="16.5" customHeight="1">
      <c r="A11" s="84">
        <v>1</v>
      </c>
      <c r="B11" s="97" t="s">
        <v>88</v>
      </c>
      <c r="C11" s="97"/>
      <c r="D11" s="118">
        <f>SUM(D12:D16)</f>
        <v>11959081.229999999</v>
      </c>
      <c r="E11" s="118">
        <f>SUM(E12:E16)</f>
        <v>12763072.25</v>
      </c>
      <c r="F11" s="115">
        <f>E11/D11*100</f>
        <v>106.72284939400818</v>
      </c>
    </row>
    <row r="12" spans="1:6">
      <c r="A12" s="84"/>
      <c r="B12" s="66"/>
      <c r="C12" s="66" t="s">
        <v>4</v>
      </c>
      <c r="D12" s="119">
        <v>9005562.1199999992</v>
      </c>
      <c r="E12" s="118">
        <v>10338796.82</v>
      </c>
      <c r="F12" s="115">
        <f t="shared" ref="F12:F55" si="0">E12/D12*100</f>
        <v>114.8045694675637</v>
      </c>
    </row>
    <row r="13" spans="1:6">
      <c r="A13" s="84"/>
      <c r="B13" s="66"/>
      <c r="C13" s="66" t="s">
        <v>5</v>
      </c>
      <c r="D13" s="119">
        <v>1946535.24</v>
      </c>
      <c r="E13" s="118">
        <v>1897914.61</v>
      </c>
      <c r="F13" s="115">
        <f t="shared" si="0"/>
        <v>97.502196261291431</v>
      </c>
    </row>
    <row r="14" spans="1:6">
      <c r="A14" s="84"/>
      <c r="B14" s="66"/>
      <c r="C14" s="66" t="s">
        <v>6</v>
      </c>
      <c r="D14" s="119">
        <v>0</v>
      </c>
      <c r="E14" s="118">
        <v>0</v>
      </c>
      <c r="F14" s="115"/>
    </row>
    <row r="15" spans="1:6" ht="15.75" customHeight="1">
      <c r="A15" s="84"/>
      <c r="B15" s="66"/>
      <c r="C15" s="66" t="s">
        <v>124</v>
      </c>
      <c r="D15" s="119">
        <v>1001929.26</v>
      </c>
      <c r="E15" s="118">
        <v>523001.92</v>
      </c>
      <c r="F15" s="115">
        <f t="shared" si="0"/>
        <v>52.199485620372045</v>
      </c>
    </row>
    <row r="16" spans="1:6" ht="15.75" customHeight="1">
      <c r="A16" s="84"/>
      <c r="B16" s="85"/>
      <c r="C16" s="86" t="s">
        <v>94</v>
      </c>
      <c r="D16" s="119">
        <v>5054.6099999999997</v>
      </c>
      <c r="E16" s="118">
        <v>3358.9</v>
      </c>
      <c r="F16" s="115">
        <f t="shared" si="0"/>
        <v>66.452208973590459</v>
      </c>
    </row>
    <row r="17" spans="1:6" ht="15.75" customHeight="1">
      <c r="A17" s="84">
        <v>2</v>
      </c>
      <c r="B17" s="97" t="s">
        <v>7</v>
      </c>
      <c r="C17" s="97"/>
      <c r="D17" s="119">
        <v>7481.85</v>
      </c>
      <c r="E17" s="118">
        <v>5832.09</v>
      </c>
      <c r="F17" s="115">
        <f t="shared" si="0"/>
        <v>77.949838609434835</v>
      </c>
    </row>
    <row r="18" spans="1:6" ht="15.75" customHeight="1">
      <c r="A18" s="84">
        <v>3</v>
      </c>
      <c r="B18" s="97" t="s">
        <v>8</v>
      </c>
      <c r="C18" s="97"/>
      <c r="D18" s="119">
        <v>0</v>
      </c>
      <c r="E18" s="118">
        <v>0</v>
      </c>
      <c r="F18" s="115"/>
    </row>
    <row r="19" spans="1:6" ht="15.75" customHeight="1">
      <c r="A19" s="84">
        <v>4</v>
      </c>
      <c r="B19" s="97" t="s">
        <v>9</v>
      </c>
      <c r="C19" s="97"/>
      <c r="D19" s="119">
        <v>2331726.5</v>
      </c>
      <c r="E19" s="118">
        <v>1185690.75</v>
      </c>
      <c r="F19" s="115">
        <f t="shared" si="0"/>
        <v>50.850335577521633</v>
      </c>
    </row>
    <row r="20" spans="1:6" ht="15.75" customHeight="1">
      <c r="A20" s="84">
        <v>5</v>
      </c>
      <c r="B20" s="97" t="s">
        <v>10</v>
      </c>
      <c r="C20" s="97"/>
      <c r="D20" s="119">
        <v>312740.26</v>
      </c>
      <c r="E20" s="118">
        <v>332705.46999999997</v>
      </c>
      <c r="F20" s="115">
        <f t="shared" si="0"/>
        <v>106.38395900802793</v>
      </c>
    </row>
    <row r="21" spans="1:6" ht="15.75" customHeight="1">
      <c r="A21" s="84">
        <v>6</v>
      </c>
      <c r="B21" s="102" t="s">
        <v>128</v>
      </c>
      <c r="C21" s="103"/>
      <c r="D21" s="119">
        <v>0</v>
      </c>
      <c r="E21" s="118">
        <v>0</v>
      </c>
      <c r="F21" s="115"/>
    </row>
    <row r="22" spans="1:6" ht="16.5" customHeight="1">
      <c r="A22" s="84">
        <v>7</v>
      </c>
      <c r="B22" s="97" t="s">
        <v>11</v>
      </c>
      <c r="C22" s="97"/>
      <c r="D22" s="120">
        <v>276497.31</v>
      </c>
      <c r="E22" s="118">
        <v>845732.85</v>
      </c>
      <c r="F22" s="115">
        <f t="shared" si="0"/>
        <v>305.87380759689847</v>
      </c>
    </row>
    <row r="23" spans="1:6" ht="16.5" customHeight="1" thickBot="1">
      <c r="A23" s="87">
        <v>8</v>
      </c>
      <c r="B23" s="98" t="s">
        <v>12</v>
      </c>
      <c r="C23" s="98"/>
      <c r="D23" s="121">
        <v>0</v>
      </c>
      <c r="E23" s="121">
        <v>0</v>
      </c>
      <c r="F23" s="116"/>
    </row>
    <row r="24" spans="1:6" ht="17.25" customHeight="1" thickBot="1">
      <c r="A24" s="81"/>
      <c r="B24" s="99" t="s">
        <v>127</v>
      </c>
      <c r="C24" s="99"/>
      <c r="D24" s="122">
        <f>SUM(D11,D17:D23)</f>
        <v>14887527.149999999</v>
      </c>
      <c r="E24" s="137">
        <f>SUM(E11,E17:E23)</f>
        <v>15133033.41</v>
      </c>
      <c r="F24" s="138">
        <f t="shared" si="0"/>
        <v>101.64907346617333</v>
      </c>
    </row>
    <row r="25" spans="1:6" ht="21.75" customHeight="1">
      <c r="A25" s="67"/>
      <c r="B25" s="88" t="s">
        <v>89</v>
      </c>
      <c r="C25" s="89"/>
      <c r="D25" s="123"/>
      <c r="E25" s="123"/>
      <c r="F25" s="117"/>
    </row>
    <row r="26" spans="1:6" ht="15.75" customHeight="1">
      <c r="A26" s="84">
        <v>1</v>
      </c>
      <c r="B26" s="97" t="s">
        <v>13</v>
      </c>
      <c r="C26" s="97"/>
      <c r="D26" s="119">
        <v>1771511.29</v>
      </c>
      <c r="E26" s="118">
        <v>734817.24</v>
      </c>
      <c r="F26" s="115">
        <f t="shared" si="0"/>
        <v>41.479681453229688</v>
      </c>
    </row>
    <row r="27" spans="1:6" ht="15.75" customHeight="1">
      <c r="A27" s="84">
        <v>2</v>
      </c>
      <c r="B27" s="97" t="s">
        <v>14</v>
      </c>
      <c r="C27" s="97"/>
      <c r="D27" s="119">
        <v>944087.12</v>
      </c>
      <c r="E27" s="118">
        <v>2852953.62</v>
      </c>
      <c r="F27" s="115">
        <f t="shared" si="0"/>
        <v>302.1917744201404</v>
      </c>
    </row>
    <row r="28" spans="1:6" ht="15.75" customHeight="1">
      <c r="A28" s="84">
        <v>3</v>
      </c>
      <c r="B28" s="97" t="s">
        <v>15</v>
      </c>
      <c r="C28" s="97"/>
      <c r="D28" s="119">
        <v>0</v>
      </c>
      <c r="E28" s="118">
        <v>0</v>
      </c>
      <c r="F28" s="115"/>
    </row>
    <row r="29" spans="1:6" ht="15.75" customHeight="1">
      <c r="A29" s="84">
        <v>4</v>
      </c>
      <c r="B29" s="97" t="s">
        <v>16</v>
      </c>
      <c r="C29" s="97"/>
      <c r="D29" s="119">
        <v>325393.17</v>
      </c>
      <c r="E29" s="118">
        <v>269179.28999999998</v>
      </c>
      <c r="F29" s="115">
        <f t="shared" si="0"/>
        <v>82.724320857748793</v>
      </c>
    </row>
    <row r="30" spans="1:6" ht="15.75" customHeight="1">
      <c r="A30" s="84">
        <v>5</v>
      </c>
      <c r="B30" s="97" t="s">
        <v>17</v>
      </c>
      <c r="C30" s="97"/>
      <c r="D30" s="119">
        <v>2566.83</v>
      </c>
      <c r="E30" s="118">
        <v>806.46</v>
      </c>
      <c r="F30" s="115">
        <f t="shared" si="0"/>
        <v>31.418520120148202</v>
      </c>
    </row>
    <row r="31" spans="1:6" ht="15.75" customHeight="1">
      <c r="A31" s="84">
        <v>6</v>
      </c>
      <c r="B31" s="97" t="s">
        <v>18</v>
      </c>
      <c r="C31" s="97"/>
      <c r="D31" s="119">
        <v>103822.82</v>
      </c>
      <c r="E31" s="118">
        <v>100564.32</v>
      </c>
      <c r="F31" s="115">
        <f t="shared" si="0"/>
        <v>96.861479971358904</v>
      </c>
    </row>
    <row r="32" spans="1:6" ht="15.75" customHeight="1">
      <c r="A32" s="84">
        <v>7</v>
      </c>
      <c r="B32" s="97" t="s">
        <v>19</v>
      </c>
      <c r="C32" s="97"/>
      <c r="D32" s="119">
        <v>50121.13</v>
      </c>
      <c r="E32" s="118">
        <v>62845.61</v>
      </c>
      <c r="F32" s="115">
        <f t="shared" si="0"/>
        <v>125.38745634825072</v>
      </c>
    </row>
    <row r="33" spans="1:15" ht="15.75" customHeight="1">
      <c r="A33" s="84">
        <v>8</v>
      </c>
      <c r="B33" s="97" t="s">
        <v>20</v>
      </c>
      <c r="C33" s="97"/>
      <c r="D33" s="119">
        <v>11432.9</v>
      </c>
      <c r="E33" s="118">
        <v>16085.72</v>
      </c>
      <c r="F33" s="115">
        <f t="shared" si="0"/>
        <v>140.69676110173273</v>
      </c>
    </row>
    <row r="34" spans="1:15" ht="15.75" customHeight="1">
      <c r="A34" s="84">
        <v>9</v>
      </c>
      <c r="B34" s="97" t="s">
        <v>21</v>
      </c>
      <c r="C34" s="97"/>
      <c r="D34" s="119">
        <v>745372.5</v>
      </c>
      <c r="E34" s="118">
        <v>641583.77</v>
      </c>
      <c r="F34" s="115">
        <f t="shared" si="0"/>
        <v>86.075589051112033</v>
      </c>
    </row>
    <row r="35" spans="1:15" ht="15.75" customHeight="1">
      <c r="A35" s="84">
        <v>10</v>
      </c>
      <c r="B35" s="97" t="s">
        <v>22</v>
      </c>
      <c r="C35" s="97"/>
      <c r="D35" s="119">
        <v>162474.85999999999</v>
      </c>
      <c r="E35" s="118">
        <v>58134.75</v>
      </c>
      <c r="F35" s="115">
        <f t="shared" si="0"/>
        <v>35.78076632901854</v>
      </c>
    </row>
    <row r="36" spans="1:15" ht="15.75" customHeight="1">
      <c r="A36" s="84">
        <v>11</v>
      </c>
      <c r="B36" s="97" t="s">
        <v>23</v>
      </c>
      <c r="C36" s="97"/>
      <c r="D36" s="119">
        <v>53678.82</v>
      </c>
      <c r="E36" s="118">
        <v>53484.25</v>
      </c>
      <c r="F36" s="115">
        <f t="shared" si="0"/>
        <v>99.637529289950848</v>
      </c>
      <c r="J36" s="132"/>
    </row>
    <row r="37" spans="1:15" ht="15.75" customHeight="1">
      <c r="A37" s="84">
        <v>12</v>
      </c>
      <c r="B37" s="97" t="s">
        <v>24</v>
      </c>
      <c r="C37" s="97"/>
      <c r="D37" s="119">
        <v>980976.2</v>
      </c>
      <c r="E37" s="118">
        <v>373864.98</v>
      </c>
      <c r="F37" s="115">
        <f t="shared" si="0"/>
        <v>38.11152401047039</v>
      </c>
      <c r="J37" s="132"/>
    </row>
    <row r="38" spans="1:15" ht="16.5" customHeight="1">
      <c r="A38" s="84">
        <v>13</v>
      </c>
      <c r="B38" s="97" t="s">
        <v>90</v>
      </c>
      <c r="C38" s="97"/>
      <c r="D38" s="119">
        <v>161594.76</v>
      </c>
      <c r="E38" s="118">
        <v>107605.67</v>
      </c>
      <c r="F38" s="115">
        <f t="shared" si="0"/>
        <v>66.589826303773705</v>
      </c>
      <c r="J38" s="132"/>
    </row>
    <row r="39" spans="1:15" ht="16.5" customHeight="1" thickBot="1">
      <c r="A39" s="87">
        <v>14</v>
      </c>
      <c r="B39" s="98" t="s">
        <v>25</v>
      </c>
      <c r="C39" s="98"/>
      <c r="D39" s="120">
        <v>681544.27</v>
      </c>
      <c r="E39" s="121">
        <v>819506.71</v>
      </c>
      <c r="F39" s="116">
        <f t="shared" si="0"/>
        <v>120.24262341755143</v>
      </c>
      <c r="J39" s="132"/>
    </row>
    <row r="40" spans="1:15" ht="15.75" customHeight="1" thickBot="1">
      <c r="A40" s="81"/>
      <c r="B40" s="99" t="s">
        <v>121</v>
      </c>
      <c r="C40" s="99"/>
      <c r="D40" s="122">
        <f>SUM(D26:D39)</f>
        <v>5994576.6699999999</v>
      </c>
      <c r="E40" s="124">
        <f>SUM(E26:E39)</f>
        <v>6091432.3899999997</v>
      </c>
      <c r="F40" s="138">
        <f t="shared" si="0"/>
        <v>101.61572243265678</v>
      </c>
      <c r="J40" s="132"/>
    </row>
    <row r="41" spans="1:15" ht="15.75" customHeight="1">
      <c r="A41" s="83">
        <v>15</v>
      </c>
      <c r="B41" s="100" t="s">
        <v>26</v>
      </c>
      <c r="C41" s="100"/>
      <c r="D41" s="125">
        <v>7572178.4100000001</v>
      </c>
      <c r="E41" s="123">
        <v>7942534.9100000001</v>
      </c>
      <c r="F41" s="117">
        <f t="shared" si="0"/>
        <v>104.89101656018693</v>
      </c>
      <c r="J41" s="132"/>
    </row>
    <row r="42" spans="1:15" ht="15.75" customHeight="1">
      <c r="A42" s="84">
        <v>16</v>
      </c>
      <c r="B42" s="97" t="s">
        <v>91</v>
      </c>
      <c r="C42" s="97"/>
      <c r="D42" s="119">
        <v>206196.51</v>
      </c>
      <c r="E42" s="118">
        <v>85419.05</v>
      </c>
      <c r="F42" s="115">
        <f t="shared" si="0"/>
        <v>41.42604062503289</v>
      </c>
      <c r="J42" s="132"/>
    </row>
    <row r="43" spans="1:15" ht="15.75" customHeight="1">
      <c r="A43" s="84">
        <v>17</v>
      </c>
      <c r="B43" s="97" t="s">
        <v>27</v>
      </c>
      <c r="C43" s="97"/>
      <c r="D43" s="119">
        <v>1247290.8700000001</v>
      </c>
      <c r="E43" s="118">
        <v>1312087.33</v>
      </c>
      <c r="F43" s="115">
        <f t="shared" si="0"/>
        <v>105.19497589203071</v>
      </c>
      <c r="J43" s="132"/>
    </row>
    <row r="44" spans="1:15" ht="16.5" customHeight="1">
      <c r="A44" s="84">
        <v>18</v>
      </c>
      <c r="B44" s="97" t="s">
        <v>28</v>
      </c>
      <c r="C44" s="97"/>
      <c r="D44" s="119">
        <v>252993.81</v>
      </c>
      <c r="E44" s="118">
        <v>237016.82</v>
      </c>
      <c r="F44" s="115">
        <f t="shared" si="0"/>
        <v>93.684829680220233</v>
      </c>
      <c r="J44" s="132"/>
      <c r="K44" s="141"/>
    </row>
    <row r="45" spans="1:15" ht="16.5" customHeight="1" thickBot="1">
      <c r="A45" s="87">
        <v>19</v>
      </c>
      <c r="B45" s="98" t="s">
        <v>92</v>
      </c>
      <c r="C45" s="98"/>
      <c r="D45" s="120">
        <v>34633.089999999997</v>
      </c>
      <c r="E45" s="121">
        <v>94682.4</v>
      </c>
      <c r="F45" s="116">
        <f t="shared" si="0"/>
        <v>273.38709886989585</v>
      </c>
      <c r="J45" s="132"/>
    </row>
    <row r="46" spans="1:15" ht="15.75" customHeight="1" thickBot="1">
      <c r="A46" s="14"/>
      <c r="B46" s="99" t="s">
        <v>93</v>
      </c>
      <c r="C46" s="99"/>
      <c r="D46" s="126">
        <f>SUM(D41:D45)</f>
        <v>9313292.6899999995</v>
      </c>
      <c r="E46" s="127">
        <f>SUM(E41:E45)</f>
        <v>9671740.5099999998</v>
      </c>
      <c r="F46" s="138">
        <f t="shared" si="0"/>
        <v>103.84877649539435</v>
      </c>
      <c r="J46" s="132"/>
      <c r="K46" s="47"/>
      <c r="L46" s="47"/>
      <c r="M46" s="47"/>
      <c r="N46" s="47"/>
      <c r="O46" s="47"/>
    </row>
    <row r="47" spans="1:15" ht="15.75" customHeight="1">
      <c r="A47" s="9">
        <v>20</v>
      </c>
      <c r="B47" s="100" t="s">
        <v>29</v>
      </c>
      <c r="C47" s="100"/>
      <c r="D47" s="125">
        <v>0</v>
      </c>
      <c r="E47" s="128">
        <v>12650.54</v>
      </c>
      <c r="F47" s="117"/>
      <c r="J47" s="132"/>
      <c r="K47" s="47"/>
      <c r="L47" s="47"/>
      <c r="M47" s="47"/>
      <c r="N47" s="47"/>
      <c r="O47" s="47"/>
    </row>
    <row r="48" spans="1:15" ht="15.75" customHeight="1">
      <c r="A48" s="7">
        <v>21</v>
      </c>
      <c r="B48" s="97" t="s">
        <v>30</v>
      </c>
      <c r="C48" s="97"/>
      <c r="D48" s="119">
        <v>262002.38</v>
      </c>
      <c r="E48" s="129">
        <v>329071.94</v>
      </c>
      <c r="F48" s="115">
        <f t="shared" si="0"/>
        <v>125.59883616324402</v>
      </c>
      <c r="J48" s="132"/>
      <c r="K48" s="47"/>
      <c r="L48" s="47"/>
      <c r="M48" s="47"/>
      <c r="N48" s="47"/>
      <c r="O48" s="47"/>
    </row>
    <row r="49" spans="1:15" ht="15.75" customHeight="1">
      <c r="A49" s="7">
        <v>22</v>
      </c>
      <c r="B49" s="102" t="s">
        <v>131</v>
      </c>
      <c r="C49" s="103"/>
      <c r="D49" s="119">
        <v>0</v>
      </c>
      <c r="E49" s="129">
        <v>0</v>
      </c>
      <c r="F49" s="115"/>
      <c r="J49" s="132"/>
      <c r="K49" s="47"/>
      <c r="L49" s="47"/>
      <c r="M49" s="143"/>
      <c r="N49" s="143"/>
      <c r="O49" s="47"/>
    </row>
    <row r="50" spans="1:15" ht="15.75" customHeight="1">
      <c r="A50" s="7">
        <v>23</v>
      </c>
      <c r="B50" s="97" t="s">
        <v>31</v>
      </c>
      <c r="C50" s="97"/>
      <c r="D50" s="119">
        <v>0</v>
      </c>
      <c r="E50" s="129">
        <v>0</v>
      </c>
      <c r="F50" s="115"/>
      <c r="J50" s="132"/>
      <c r="K50" s="47"/>
      <c r="L50" s="47"/>
      <c r="M50" s="143"/>
      <c r="N50" s="143"/>
      <c r="O50" s="47"/>
    </row>
    <row r="51" spans="1:15" ht="16.5" customHeight="1">
      <c r="A51" s="7">
        <v>24</v>
      </c>
      <c r="B51" s="97" t="s">
        <v>32</v>
      </c>
      <c r="C51" s="97"/>
      <c r="D51" s="120">
        <v>0</v>
      </c>
      <c r="E51" s="129">
        <v>262437.5</v>
      </c>
      <c r="F51" s="115"/>
      <c r="J51" s="132"/>
      <c r="K51" s="47"/>
      <c r="L51" s="47"/>
      <c r="M51" s="143"/>
      <c r="N51" s="143"/>
      <c r="O51" s="47"/>
    </row>
    <row r="52" spans="1:15" ht="16.5" customHeight="1" thickBot="1">
      <c r="A52" s="12">
        <v>25</v>
      </c>
      <c r="B52" s="98" t="s">
        <v>33</v>
      </c>
      <c r="C52" s="98"/>
      <c r="D52" s="130">
        <v>0</v>
      </c>
      <c r="E52" s="130">
        <v>0</v>
      </c>
      <c r="F52" s="116"/>
      <c r="J52" s="132"/>
      <c r="K52" s="47"/>
      <c r="L52" s="47"/>
      <c r="M52" s="143"/>
      <c r="N52" s="143"/>
      <c r="O52" s="47"/>
    </row>
    <row r="53" spans="1:15" ht="16.5" customHeight="1" thickBot="1">
      <c r="A53" s="14"/>
      <c r="B53" s="101" t="s">
        <v>129</v>
      </c>
      <c r="C53" s="101"/>
      <c r="D53" s="126">
        <f>SUM(D46,D40,D47:D52)</f>
        <v>15569871.74</v>
      </c>
      <c r="E53" s="127">
        <f>SUM(E46,E40,E47:E52)</f>
        <v>16367332.879999997</v>
      </c>
      <c r="F53" s="138">
        <f t="shared" si="0"/>
        <v>105.12182215317334</v>
      </c>
      <c r="K53" s="47"/>
      <c r="L53" s="47"/>
      <c r="M53" s="143"/>
      <c r="N53" s="143"/>
      <c r="O53" s="47"/>
    </row>
    <row r="54" spans="1:15" ht="16.5" customHeight="1" thickBot="1">
      <c r="A54" s="14"/>
      <c r="B54" s="96" t="s">
        <v>122</v>
      </c>
      <c r="C54" s="96"/>
      <c r="D54" s="131">
        <f>IF(D24&gt;D53,D24-D53,0)</f>
        <v>0</v>
      </c>
      <c r="E54" s="131">
        <f>IF(E24&gt;E53,E24-E53,0)</f>
        <v>0</v>
      </c>
      <c r="F54" s="140"/>
      <c r="K54" s="47"/>
      <c r="L54" s="47"/>
      <c r="M54" s="143"/>
      <c r="N54" s="143"/>
      <c r="O54" s="47"/>
    </row>
    <row r="55" spans="1:15" ht="17.25" customHeight="1" thickBot="1">
      <c r="A55" s="14"/>
      <c r="B55" s="96" t="s">
        <v>123</v>
      </c>
      <c r="C55" s="96"/>
      <c r="D55" s="131">
        <f>IF(D24&lt;D53,D53-D24,0)</f>
        <v>682344.59000000171</v>
      </c>
      <c r="E55" s="139">
        <f>IF(E24&lt;E53,E53-E24,0)</f>
        <v>1234299.4699999969</v>
      </c>
      <c r="F55" s="138">
        <f t="shared" si="0"/>
        <v>180.89092931769179</v>
      </c>
      <c r="K55" s="47"/>
      <c r="L55" s="47"/>
      <c r="M55" s="143"/>
      <c r="N55" s="143"/>
      <c r="O55" s="47"/>
    </row>
    <row r="56" spans="1:15">
      <c r="A56" s="43"/>
      <c r="K56" s="47"/>
      <c r="L56" s="47"/>
      <c r="M56" s="143"/>
      <c r="N56" s="143"/>
      <c r="O56" s="47"/>
    </row>
    <row r="57" spans="1:15">
      <c r="A57" s="3" t="s">
        <v>38</v>
      </c>
      <c r="K57" s="47"/>
      <c r="L57" s="47"/>
      <c r="M57" s="144"/>
      <c r="N57" s="144"/>
      <c r="O57" s="47"/>
    </row>
    <row r="58" spans="1:15">
      <c r="A58" s="2" t="s">
        <v>39</v>
      </c>
      <c r="K58" s="47"/>
      <c r="L58" s="47"/>
      <c r="M58" s="47"/>
      <c r="N58" s="142"/>
      <c r="O58" s="47"/>
    </row>
    <row r="59" spans="1:15">
      <c r="A59" s="2" t="s">
        <v>40</v>
      </c>
      <c r="K59" s="47"/>
      <c r="L59" s="47"/>
      <c r="M59" s="47"/>
      <c r="N59" s="145"/>
      <c r="O59" s="47"/>
    </row>
    <row r="60" spans="1:15">
      <c r="A60" s="3" t="s">
        <v>34</v>
      </c>
      <c r="K60" s="47"/>
      <c r="L60" s="47"/>
      <c r="M60" s="47"/>
      <c r="N60" s="47"/>
      <c r="O60" s="47"/>
    </row>
    <row r="61" spans="1:15">
      <c r="A61" s="3" t="s">
        <v>35</v>
      </c>
      <c r="K61" s="47"/>
      <c r="L61" s="47"/>
      <c r="M61" s="47"/>
      <c r="N61" s="47"/>
      <c r="O61" s="47"/>
    </row>
    <row r="62" spans="1:15">
      <c r="A62" s="4" t="s">
        <v>36</v>
      </c>
      <c r="K62" s="47"/>
      <c r="L62" s="47"/>
      <c r="M62" s="47"/>
      <c r="N62" s="47"/>
      <c r="O62" s="47"/>
    </row>
    <row r="63" spans="1:15">
      <c r="K63" s="47"/>
      <c r="L63" s="47"/>
      <c r="M63" s="146"/>
      <c r="N63" s="146"/>
      <c r="O63" s="47"/>
    </row>
    <row r="64" spans="1:15">
      <c r="K64" s="47"/>
      <c r="L64" s="47"/>
      <c r="M64" s="146"/>
      <c r="N64" s="146"/>
      <c r="O64" s="47"/>
    </row>
    <row r="65" spans="11:15">
      <c r="K65" s="47"/>
      <c r="L65" s="47"/>
      <c r="M65" s="47"/>
      <c r="N65" s="147"/>
      <c r="O65" s="47"/>
    </row>
    <row r="66" spans="11:15">
      <c r="K66" s="47"/>
      <c r="L66" s="47"/>
      <c r="M66" s="47"/>
      <c r="N66" s="47"/>
      <c r="O66" s="47"/>
    </row>
  </sheetData>
  <mergeCells count="44">
    <mergeCell ref="B55:C55"/>
    <mergeCell ref="A4:E4"/>
    <mergeCell ref="A5:E5"/>
    <mergeCell ref="B10:C10"/>
    <mergeCell ref="B17:C17"/>
    <mergeCell ref="B18:C18"/>
    <mergeCell ref="B19:C19"/>
    <mergeCell ref="B8:C8"/>
    <mergeCell ref="B9:C9"/>
    <mergeCell ref="B11:C11"/>
    <mergeCell ref="B20:C20"/>
    <mergeCell ref="B22:C22"/>
    <mergeCell ref="B23:C23"/>
    <mergeCell ref="B24:C24"/>
    <mergeCell ref="B26:C26"/>
    <mergeCell ref="B27:C27"/>
    <mergeCell ref="B21:C21"/>
    <mergeCell ref="B28:C28"/>
    <mergeCell ref="B29:C29"/>
    <mergeCell ref="B30:C30"/>
    <mergeCell ref="B41:C41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54:C54"/>
    <mergeCell ref="B43:C43"/>
    <mergeCell ref="B44:C44"/>
    <mergeCell ref="B45:C45"/>
    <mergeCell ref="B46:C46"/>
    <mergeCell ref="B47:C47"/>
    <mergeCell ref="B48:C48"/>
    <mergeCell ref="B50:C50"/>
    <mergeCell ref="B51:C51"/>
    <mergeCell ref="B52:C52"/>
    <mergeCell ref="B53:C53"/>
    <mergeCell ref="B49:C49"/>
  </mergeCells>
  <pageMargins left="0.51181102362204722" right="0.51181102362204722" top="0.15748031496062992" bottom="0.19685039370078741" header="0.31496062992125984" footer="0.31496062992125984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"/>
  <sheetViews>
    <sheetView workbookViewId="0">
      <selection activeCell="B20" sqref="B20"/>
    </sheetView>
  </sheetViews>
  <sheetFormatPr defaultRowHeight="15.75"/>
  <cols>
    <col min="1" max="1" width="28.625" customWidth="1"/>
    <col min="2" max="9" width="12.625" customWidth="1"/>
    <col min="10" max="11" width="11.75" customWidth="1"/>
  </cols>
  <sheetData>
    <row r="1" spans="1:12">
      <c r="A1" s="16" t="s">
        <v>58</v>
      </c>
    </row>
    <row r="2" spans="1:12" ht="26.25" customHeight="1" thickBot="1">
      <c r="A2" s="62" t="s">
        <v>139</v>
      </c>
      <c r="B2" s="62"/>
    </row>
    <row r="3" spans="1:12">
      <c r="A3" s="16"/>
    </row>
    <row r="4" spans="1:12">
      <c r="A4" s="111" t="s">
        <v>41</v>
      </c>
      <c r="B4" s="111"/>
      <c r="C4" s="111"/>
      <c r="D4" s="111"/>
      <c r="E4" s="111"/>
      <c r="F4" s="111"/>
      <c r="G4" s="111"/>
      <c r="H4" s="111"/>
      <c r="I4" s="111"/>
      <c r="J4" s="111"/>
    </row>
    <row r="5" spans="1:12" ht="16.5" thickBot="1">
      <c r="A5" s="17"/>
      <c r="B5" s="17"/>
      <c r="C5" s="18"/>
      <c r="D5" s="18"/>
      <c r="E5" s="6"/>
      <c r="F5" s="6"/>
      <c r="G5" s="6"/>
      <c r="H5" s="6"/>
      <c r="I5" s="6"/>
      <c r="K5" s="6"/>
      <c r="L5" s="6" t="s">
        <v>42</v>
      </c>
    </row>
    <row r="6" spans="1:12" ht="36" customHeight="1" thickBot="1">
      <c r="A6" s="10" t="s">
        <v>43</v>
      </c>
      <c r="B6" s="22" t="s">
        <v>147</v>
      </c>
      <c r="C6" s="22" t="s">
        <v>44</v>
      </c>
      <c r="D6" s="22" t="s">
        <v>108</v>
      </c>
      <c r="E6" s="22" t="s">
        <v>109</v>
      </c>
      <c r="F6" s="22" t="s">
        <v>110</v>
      </c>
      <c r="G6" s="22" t="s">
        <v>111</v>
      </c>
      <c r="H6" s="22" t="s">
        <v>112</v>
      </c>
      <c r="I6" s="22" t="s">
        <v>113</v>
      </c>
      <c r="J6" s="22" t="s">
        <v>134</v>
      </c>
      <c r="K6" s="11" t="s">
        <v>135</v>
      </c>
      <c r="L6" s="11" t="s">
        <v>132</v>
      </c>
    </row>
    <row r="7" spans="1:12" ht="16.5" thickBot="1">
      <c r="A7" s="14">
        <v>0</v>
      </c>
      <c r="B7" s="20">
        <v>1</v>
      </c>
      <c r="C7" s="20">
        <v>2</v>
      </c>
      <c r="D7" s="20">
        <v>3</v>
      </c>
      <c r="E7" s="20">
        <v>4</v>
      </c>
      <c r="F7" s="20">
        <v>5</v>
      </c>
      <c r="G7" s="20">
        <v>6</v>
      </c>
      <c r="H7" s="20">
        <v>7</v>
      </c>
      <c r="I7" s="20">
        <v>8</v>
      </c>
      <c r="J7" s="21">
        <v>9</v>
      </c>
      <c r="K7" s="21">
        <v>9</v>
      </c>
      <c r="L7" s="21">
        <v>10</v>
      </c>
    </row>
    <row r="8" spans="1:12" ht="24.95" customHeight="1">
      <c r="A8" s="13" t="s">
        <v>45</v>
      </c>
      <c r="B8" s="23">
        <v>742977.16</v>
      </c>
      <c r="C8" s="23">
        <v>376863</v>
      </c>
      <c r="D8" s="23">
        <v>282025.12</v>
      </c>
      <c r="E8" s="23">
        <v>78488.63</v>
      </c>
      <c r="F8" s="23">
        <v>16349.25</v>
      </c>
      <c r="G8" s="23">
        <v>0</v>
      </c>
      <c r="H8" s="23">
        <v>0</v>
      </c>
      <c r="I8" s="23">
        <v>0</v>
      </c>
      <c r="J8" s="23">
        <v>0</v>
      </c>
      <c r="K8" s="23">
        <v>0</v>
      </c>
      <c r="L8" s="23">
        <v>102</v>
      </c>
    </row>
    <row r="9" spans="1:12" ht="24.95" customHeight="1">
      <c r="A9" s="60" t="s">
        <v>46</v>
      </c>
      <c r="B9" s="24">
        <v>3759053.07</v>
      </c>
      <c r="C9" s="23">
        <v>1682028.86</v>
      </c>
      <c r="D9" s="24">
        <v>1082705.1100000001</v>
      </c>
      <c r="E9" s="24">
        <v>546355.09</v>
      </c>
      <c r="F9" s="24">
        <v>52968.66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4">
        <v>107</v>
      </c>
    </row>
    <row r="10" spans="1:12" ht="24.95" customHeight="1">
      <c r="A10" s="60" t="s">
        <v>47</v>
      </c>
      <c r="B10" s="24">
        <v>263832.3</v>
      </c>
      <c r="C10" s="23">
        <v>44214.13</v>
      </c>
      <c r="D10" s="24">
        <v>44214.13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25</v>
      </c>
    </row>
    <row r="11" spans="1:12" ht="24.95" customHeight="1">
      <c r="A11" s="60" t="s">
        <v>48</v>
      </c>
      <c r="B11" s="24">
        <v>304798.84000000003</v>
      </c>
      <c r="C11" s="23">
        <v>70</v>
      </c>
      <c r="D11" s="24">
        <v>70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55</v>
      </c>
    </row>
    <row r="12" spans="1:12" ht="24.95" customHeight="1">
      <c r="A12" s="60" t="s">
        <v>49</v>
      </c>
      <c r="B12" s="24">
        <v>201477.76000000001</v>
      </c>
      <c r="C12" s="23">
        <v>57972.31</v>
      </c>
      <c r="D12" s="24">
        <v>56311.18</v>
      </c>
      <c r="E12" s="24">
        <v>1661.13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88</v>
      </c>
    </row>
    <row r="13" spans="1:12" ht="24.95" customHeight="1">
      <c r="A13" s="60" t="s">
        <v>50</v>
      </c>
      <c r="B13" s="24">
        <v>878759.99</v>
      </c>
      <c r="C13" s="23">
        <v>411937.09</v>
      </c>
      <c r="D13" s="24">
        <v>408807.09</v>
      </c>
      <c r="E13" s="24">
        <v>2503</v>
      </c>
      <c r="F13" s="24">
        <v>0</v>
      </c>
      <c r="G13" s="24">
        <v>627</v>
      </c>
      <c r="H13" s="24">
        <v>0</v>
      </c>
      <c r="I13" s="24">
        <v>0</v>
      </c>
      <c r="J13" s="24">
        <v>0</v>
      </c>
      <c r="K13" s="24">
        <v>0</v>
      </c>
      <c r="L13" s="24">
        <v>138</v>
      </c>
    </row>
    <row r="14" spans="1:12" ht="24.95" customHeight="1">
      <c r="A14" s="60" t="s">
        <v>51</v>
      </c>
      <c r="B14" s="24">
        <v>236529.31</v>
      </c>
      <c r="C14" s="23">
        <v>175217.75</v>
      </c>
      <c r="D14" s="24">
        <v>175217.75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43</v>
      </c>
    </row>
    <row r="15" spans="1:12" ht="24.95" customHeight="1">
      <c r="A15" s="60" t="s">
        <v>52</v>
      </c>
      <c r="B15" s="24">
        <v>3180000</v>
      </c>
      <c r="C15" s="23">
        <f>SUM(D15:K15)</f>
        <v>0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</row>
    <row r="16" spans="1:12" ht="24.95" customHeight="1">
      <c r="A16" s="60" t="s">
        <v>53</v>
      </c>
      <c r="B16" s="24">
        <v>86592.23</v>
      </c>
      <c r="C16" s="23">
        <v>66972.710000000006</v>
      </c>
      <c r="D16" s="24">
        <v>60481.08</v>
      </c>
      <c r="E16" s="24">
        <v>6491.63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70</v>
      </c>
    </row>
    <row r="17" spans="1:12" ht="24.95" customHeight="1">
      <c r="A17" s="60" t="s">
        <v>54</v>
      </c>
      <c r="B17" s="24">
        <v>4199000</v>
      </c>
      <c r="C17" s="23">
        <f t="shared" ref="C17:C19" si="0">SUM(D17:K17)</f>
        <v>0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</row>
    <row r="18" spans="1:12" ht="24.95" customHeight="1">
      <c r="A18" s="60" t="s">
        <v>55</v>
      </c>
      <c r="B18" s="24">
        <v>218385.52</v>
      </c>
      <c r="C18" s="23">
        <f t="shared" si="0"/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</row>
    <row r="19" spans="1:12" ht="24.95" customHeight="1" thickBot="1">
      <c r="A19" s="61" t="s">
        <v>56</v>
      </c>
      <c r="B19" s="25">
        <v>2926693.73</v>
      </c>
      <c r="C19" s="23">
        <f t="shared" si="0"/>
        <v>0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</row>
    <row r="20" spans="1:12" ht="24.95" customHeight="1" thickBot="1">
      <c r="A20" s="19" t="s">
        <v>57</v>
      </c>
      <c r="B20" s="26">
        <f>SUM(B8:B19)</f>
        <v>16998099.91</v>
      </c>
      <c r="C20" s="26">
        <f t="shared" ref="C20:K20" si="1">SUM(C8:C19)</f>
        <v>2815275.85</v>
      </c>
      <c r="D20" s="26">
        <f t="shared" si="1"/>
        <v>2109831.46</v>
      </c>
      <c r="E20" s="26">
        <f t="shared" si="1"/>
        <v>635499.48</v>
      </c>
      <c r="F20" s="26">
        <f t="shared" si="1"/>
        <v>69317.91</v>
      </c>
      <c r="G20" s="26">
        <f t="shared" si="1"/>
        <v>627</v>
      </c>
      <c r="H20" s="26">
        <f t="shared" si="1"/>
        <v>0</v>
      </c>
      <c r="I20" s="26">
        <f t="shared" si="1"/>
        <v>0</v>
      </c>
      <c r="J20" s="26">
        <f t="shared" si="1"/>
        <v>0</v>
      </c>
      <c r="K20" s="26">
        <f t="shared" si="1"/>
        <v>0</v>
      </c>
      <c r="L20" s="26">
        <f>SUM(L8:L19)</f>
        <v>628</v>
      </c>
    </row>
    <row r="21" spans="1:12">
      <c r="A21" s="15"/>
    </row>
    <row r="22" spans="1:12">
      <c r="A22" s="15" t="s">
        <v>59</v>
      </c>
    </row>
    <row r="24" spans="1:12">
      <c r="A24" s="63" t="s">
        <v>114</v>
      </c>
      <c r="B24" s="64"/>
      <c r="C24" s="64"/>
      <c r="D24" s="64"/>
      <c r="E24" s="64"/>
    </row>
  </sheetData>
  <mergeCells count="1">
    <mergeCell ref="A4:J4"/>
  </mergeCells>
  <pageMargins left="0.45" right="0.4" top="0.64" bottom="0.64" header="0.3" footer="0.3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2"/>
  <sheetViews>
    <sheetView workbookViewId="0">
      <selection activeCell="C14" sqref="C14"/>
    </sheetView>
  </sheetViews>
  <sheetFormatPr defaultRowHeight="15.75"/>
  <cols>
    <col min="1" max="1" width="4.75" customWidth="1"/>
    <col min="2" max="2" width="39.375" customWidth="1"/>
    <col min="3" max="3" width="12.25" customWidth="1"/>
    <col min="4" max="6" width="12.75" customWidth="1"/>
    <col min="7" max="7" width="12.125" customWidth="1"/>
    <col min="8" max="8" width="11.25" customWidth="1"/>
    <col min="9" max="9" width="12" customWidth="1"/>
    <col min="10" max="10" width="11.5" customWidth="1"/>
  </cols>
  <sheetData>
    <row r="1" spans="1:13">
      <c r="A1" s="28" t="s">
        <v>74</v>
      </c>
    </row>
    <row r="2" spans="1:13" ht="16.5" thickBot="1">
      <c r="A2" s="65" t="s">
        <v>139</v>
      </c>
      <c r="B2" s="62"/>
    </row>
    <row r="3" spans="1:13">
      <c r="A3" s="112" t="s">
        <v>60</v>
      </c>
      <c r="B3" s="112"/>
      <c r="C3" s="112"/>
      <c r="D3" s="112"/>
      <c r="E3" s="112"/>
      <c r="F3" s="112"/>
      <c r="G3" s="112"/>
      <c r="H3" s="112"/>
      <c r="I3" s="112"/>
      <c r="J3" s="112"/>
    </row>
    <row r="4" spans="1:13">
      <c r="A4" s="27"/>
    </row>
    <row r="5" spans="1:13" ht="16.5" thickBot="1">
      <c r="A5" s="5"/>
      <c r="B5" s="5"/>
      <c r="C5" s="5"/>
      <c r="D5" s="5"/>
      <c r="E5" s="5"/>
      <c r="F5" s="5"/>
      <c r="G5" s="5"/>
      <c r="H5" s="5"/>
      <c r="I5" s="6"/>
      <c r="M5" s="6" t="s">
        <v>42</v>
      </c>
    </row>
    <row r="6" spans="1:13" ht="46.5" customHeight="1" thickBot="1">
      <c r="A6" s="10" t="s">
        <v>61</v>
      </c>
      <c r="B6" s="22" t="s">
        <v>43</v>
      </c>
      <c r="C6" s="22" t="s">
        <v>148</v>
      </c>
      <c r="D6" s="22" t="s">
        <v>62</v>
      </c>
      <c r="E6" s="22" t="s">
        <v>115</v>
      </c>
      <c r="F6" s="22" t="s">
        <v>116</v>
      </c>
      <c r="G6" s="22" t="s">
        <v>117</v>
      </c>
      <c r="H6" s="22" t="s">
        <v>118</v>
      </c>
      <c r="I6" s="22" t="s">
        <v>119</v>
      </c>
      <c r="J6" s="91" t="s">
        <v>136</v>
      </c>
      <c r="K6" s="91" t="s">
        <v>137</v>
      </c>
      <c r="L6" s="91" t="s">
        <v>138</v>
      </c>
      <c r="M6" s="91" t="s">
        <v>133</v>
      </c>
    </row>
    <row r="7" spans="1:13" ht="16.5" thickBot="1">
      <c r="A7" s="14"/>
      <c r="B7" s="20">
        <v>0</v>
      </c>
      <c r="C7" s="20">
        <v>1</v>
      </c>
      <c r="D7" s="20">
        <v>2</v>
      </c>
      <c r="E7" s="20">
        <v>3</v>
      </c>
      <c r="F7" s="20">
        <v>4</v>
      </c>
      <c r="G7" s="20">
        <v>5</v>
      </c>
      <c r="H7" s="20">
        <v>6</v>
      </c>
      <c r="I7" s="20">
        <v>7</v>
      </c>
      <c r="J7" s="7">
        <v>8</v>
      </c>
      <c r="K7" s="7">
        <v>9</v>
      </c>
      <c r="L7" s="7">
        <v>10</v>
      </c>
      <c r="M7" s="7">
        <v>11</v>
      </c>
    </row>
    <row r="8" spans="1:13" ht="27.95" customHeight="1">
      <c r="A8" s="71">
        <v>1</v>
      </c>
      <c r="B8" s="72" t="s">
        <v>63</v>
      </c>
      <c r="C8" s="70">
        <v>1255302.76</v>
      </c>
      <c r="D8" s="72">
        <f t="shared" ref="D8:D11" si="0">SUM(E8:L8)</f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0">
        <v>0</v>
      </c>
      <c r="K8" s="70">
        <v>0</v>
      </c>
      <c r="L8" s="70">
        <v>0</v>
      </c>
      <c r="M8" s="70">
        <v>0</v>
      </c>
    </row>
    <row r="9" spans="1:13" ht="27.95" customHeight="1">
      <c r="A9" s="69">
        <v>2</v>
      </c>
      <c r="B9" s="70" t="s">
        <v>64</v>
      </c>
      <c r="C9" s="70">
        <v>344138.84</v>
      </c>
      <c r="D9" s="72">
        <v>0</v>
      </c>
      <c r="E9" s="70">
        <v>0</v>
      </c>
      <c r="F9" s="70">
        <v>0</v>
      </c>
      <c r="G9" s="70">
        <v>0</v>
      </c>
      <c r="H9" s="70">
        <v>0</v>
      </c>
      <c r="I9" s="70">
        <v>0</v>
      </c>
      <c r="J9" s="70">
        <v>0</v>
      </c>
      <c r="K9" s="70">
        <v>0</v>
      </c>
      <c r="L9" s="70">
        <v>0</v>
      </c>
      <c r="M9" s="70">
        <v>0</v>
      </c>
    </row>
    <row r="10" spans="1:13" ht="27.95" customHeight="1">
      <c r="A10" s="69">
        <v>3</v>
      </c>
      <c r="B10" s="70" t="s">
        <v>65</v>
      </c>
      <c r="C10" s="70">
        <v>507742.19</v>
      </c>
      <c r="D10" s="72">
        <f t="shared" si="0"/>
        <v>0</v>
      </c>
      <c r="E10" s="70">
        <v>0</v>
      </c>
      <c r="F10" s="70">
        <v>0</v>
      </c>
      <c r="G10" s="70">
        <v>0</v>
      </c>
      <c r="H10" s="70">
        <v>0</v>
      </c>
      <c r="I10" s="70">
        <v>0</v>
      </c>
      <c r="J10" s="70">
        <v>0</v>
      </c>
      <c r="K10" s="70">
        <v>0</v>
      </c>
      <c r="L10" s="70">
        <v>0</v>
      </c>
      <c r="M10" s="70">
        <v>0</v>
      </c>
    </row>
    <row r="11" spans="1:13" ht="27.95" customHeight="1">
      <c r="A11" s="69">
        <v>4</v>
      </c>
      <c r="B11" s="70" t="s">
        <v>66</v>
      </c>
      <c r="C11" s="70">
        <v>2195.13</v>
      </c>
      <c r="D11" s="72">
        <f t="shared" si="0"/>
        <v>0</v>
      </c>
      <c r="E11" s="70">
        <v>0</v>
      </c>
      <c r="F11" s="70">
        <v>0</v>
      </c>
      <c r="G11" s="70">
        <v>0</v>
      </c>
      <c r="H11" s="70">
        <v>0</v>
      </c>
      <c r="I11" s="70">
        <v>0</v>
      </c>
      <c r="J11" s="70">
        <v>0</v>
      </c>
      <c r="K11" s="70">
        <v>0</v>
      </c>
      <c r="L11" s="70">
        <v>0</v>
      </c>
      <c r="M11" s="70">
        <v>0</v>
      </c>
    </row>
    <row r="12" spans="1:13" ht="27.95" customHeight="1">
      <c r="A12" s="69">
        <v>5</v>
      </c>
      <c r="B12" s="70" t="s">
        <v>67</v>
      </c>
      <c r="C12" s="70">
        <v>61811.83</v>
      </c>
      <c r="D12" s="72">
        <v>0</v>
      </c>
      <c r="E12" s="70">
        <v>0</v>
      </c>
      <c r="F12" s="70">
        <v>0</v>
      </c>
      <c r="G12" s="70">
        <v>0</v>
      </c>
      <c r="H12" s="70">
        <v>0</v>
      </c>
      <c r="I12" s="70">
        <v>0</v>
      </c>
      <c r="J12" s="70">
        <v>0</v>
      </c>
      <c r="K12" s="70">
        <v>0</v>
      </c>
      <c r="L12" s="70">
        <v>0</v>
      </c>
      <c r="M12" s="70">
        <v>0</v>
      </c>
    </row>
    <row r="13" spans="1:13" ht="27.95" customHeight="1" thickBot="1">
      <c r="A13" s="73">
        <v>6</v>
      </c>
      <c r="B13" s="74" t="s">
        <v>68</v>
      </c>
      <c r="C13" s="70">
        <v>586138.37</v>
      </c>
      <c r="D13" s="72">
        <v>176652.45</v>
      </c>
      <c r="E13" s="74">
        <v>129278.04</v>
      </c>
      <c r="F13" s="74">
        <v>3851.24</v>
      </c>
      <c r="G13" s="74">
        <v>196.2</v>
      </c>
      <c r="H13" s="74">
        <v>544.19000000000005</v>
      </c>
      <c r="I13" s="74">
        <v>650.76</v>
      </c>
      <c r="J13" s="70">
        <v>2351.5700000000002</v>
      </c>
      <c r="K13" s="70">
        <v>14413.72</v>
      </c>
      <c r="L13" s="70">
        <v>25366.73</v>
      </c>
      <c r="M13" s="70">
        <v>3865</v>
      </c>
    </row>
    <row r="14" spans="1:13" ht="27.95" customHeight="1" thickBot="1">
      <c r="A14" s="75"/>
      <c r="B14" s="76" t="s">
        <v>69</v>
      </c>
      <c r="C14" s="77">
        <f>SUM(C8:C13)</f>
        <v>2757329.12</v>
      </c>
      <c r="D14" s="77">
        <f t="shared" ref="D14:I14" si="1">SUM(D8:D13)</f>
        <v>176652.45</v>
      </c>
      <c r="E14" s="77">
        <f t="shared" si="1"/>
        <v>129278.04</v>
      </c>
      <c r="F14" s="77">
        <f t="shared" si="1"/>
        <v>3851.24</v>
      </c>
      <c r="G14" s="77">
        <f t="shared" si="1"/>
        <v>196.2</v>
      </c>
      <c r="H14" s="77">
        <f t="shared" si="1"/>
        <v>544.19000000000005</v>
      </c>
      <c r="I14" s="77">
        <f t="shared" si="1"/>
        <v>650.76</v>
      </c>
      <c r="J14" s="92">
        <f>SUM(J8:J13)</f>
        <v>2351.5700000000002</v>
      </c>
      <c r="K14" s="92">
        <f>SUM(K8:K13)</f>
        <v>14413.72</v>
      </c>
      <c r="L14" s="92">
        <f>SUM(L8:L13)</f>
        <v>25366.73</v>
      </c>
      <c r="M14" s="92">
        <f>SUM(M8:M13)</f>
        <v>3865</v>
      </c>
    </row>
    <row r="15" spans="1:13">
      <c r="A15" s="16"/>
    </row>
    <row r="16" spans="1:13">
      <c r="A16" s="30" t="s">
        <v>70</v>
      </c>
      <c r="B16" s="31"/>
    </row>
    <row r="17" spans="1:2">
      <c r="A17" s="30" t="s">
        <v>71</v>
      </c>
      <c r="B17" s="31"/>
    </row>
    <row r="18" spans="1:2">
      <c r="A18" s="15"/>
      <c r="B18" s="31"/>
    </row>
    <row r="19" spans="1:2">
      <c r="A19" s="15" t="s">
        <v>72</v>
      </c>
      <c r="B19" s="31"/>
    </row>
    <row r="20" spans="1:2">
      <c r="A20" s="32" t="s">
        <v>73</v>
      </c>
      <c r="B20" s="31"/>
    </row>
    <row r="22" spans="1:2">
      <c r="A22" s="63" t="s">
        <v>120</v>
      </c>
    </row>
  </sheetData>
  <mergeCells count="1">
    <mergeCell ref="A3:J3"/>
  </mergeCells>
  <pageMargins left="0.45" right="0.38" top="0.75" bottom="0.75" header="0.3" footer="0.3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16"/>
  <sheetViews>
    <sheetView workbookViewId="0">
      <selection activeCell="C12" sqref="C12"/>
    </sheetView>
  </sheetViews>
  <sheetFormatPr defaultRowHeight="15"/>
  <cols>
    <col min="1" max="1" width="10.875" style="44" customWidth="1"/>
    <col min="2" max="2" width="43.125" style="44" customWidth="1"/>
    <col min="3" max="3" width="23.625" style="44" customWidth="1"/>
    <col min="4" max="16384" width="9" style="44"/>
  </cols>
  <sheetData>
    <row r="1" spans="1:3" ht="15.75">
      <c r="A1" s="28" t="s">
        <v>74</v>
      </c>
      <c r="B1"/>
    </row>
    <row r="2" spans="1:3" ht="24.75" customHeight="1">
      <c r="A2" s="57" t="s">
        <v>139</v>
      </c>
      <c r="B2" s="58"/>
    </row>
    <row r="5" spans="1:3" ht="16.5" customHeight="1">
      <c r="A5" s="112" t="s">
        <v>101</v>
      </c>
      <c r="B5" s="112"/>
      <c r="C5" s="112"/>
    </row>
    <row r="6" spans="1:3">
      <c r="A6" s="29"/>
    </row>
    <row r="7" spans="1:3">
      <c r="A7" s="46"/>
      <c r="B7" s="54"/>
      <c r="C7" s="55" t="s">
        <v>42</v>
      </c>
    </row>
    <row r="8" spans="1:3" ht="42.75" customHeight="1">
      <c r="A8" s="113" t="s">
        <v>77</v>
      </c>
      <c r="B8" s="113"/>
      <c r="C8" s="35" t="s">
        <v>102</v>
      </c>
    </row>
    <row r="9" spans="1:3" ht="33.75" customHeight="1">
      <c r="A9" s="114" t="s">
        <v>142</v>
      </c>
      <c r="B9" s="114"/>
      <c r="C9" s="42">
        <v>2642218.92</v>
      </c>
    </row>
    <row r="10" spans="1:3" ht="24" customHeight="1">
      <c r="A10" s="114" t="s">
        <v>143</v>
      </c>
      <c r="B10" s="114"/>
      <c r="C10" s="42"/>
    </row>
    <row r="11" spans="1:3" ht="24.95" customHeight="1">
      <c r="A11" s="41"/>
      <c r="B11" s="41" t="s">
        <v>103</v>
      </c>
      <c r="C11" s="52">
        <v>1811907.62</v>
      </c>
    </row>
    <row r="12" spans="1:3" ht="24.95" customHeight="1">
      <c r="A12" s="41"/>
      <c r="B12" s="41" t="s">
        <v>104</v>
      </c>
      <c r="C12" s="52">
        <v>0</v>
      </c>
    </row>
    <row r="13" spans="1:3" ht="24.95" customHeight="1">
      <c r="A13" s="41"/>
      <c r="B13" s="41" t="s">
        <v>105</v>
      </c>
      <c r="C13" s="52">
        <v>64541.62</v>
      </c>
    </row>
    <row r="14" spans="1:3" ht="24.95" customHeight="1">
      <c r="A14" s="41"/>
      <c r="B14" s="41" t="s">
        <v>106</v>
      </c>
      <c r="C14" s="52">
        <v>115942.9</v>
      </c>
    </row>
    <row r="15" spans="1:3" ht="24.95" customHeight="1">
      <c r="A15" s="51"/>
      <c r="B15" s="51" t="s">
        <v>107</v>
      </c>
      <c r="C15" s="53">
        <f>SUM(C11:C14)</f>
        <v>1992392.1400000001</v>
      </c>
    </row>
    <row r="16" spans="1:3">
      <c r="A16" s="38"/>
    </row>
  </sheetData>
  <mergeCells count="4">
    <mergeCell ref="A8:B8"/>
    <mergeCell ref="A9:B9"/>
    <mergeCell ref="A10:B10"/>
    <mergeCell ref="A5:C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D23" sqref="D23"/>
    </sheetView>
  </sheetViews>
  <sheetFormatPr defaultRowHeight="15.75"/>
  <cols>
    <col min="1" max="1" width="5.75" customWidth="1"/>
    <col min="2" max="2" width="34.625" customWidth="1"/>
    <col min="3" max="3" width="19" customWidth="1"/>
    <col min="4" max="4" width="19.375" customWidth="1"/>
  </cols>
  <sheetData>
    <row r="1" spans="1:4">
      <c r="A1" s="28" t="s">
        <v>74</v>
      </c>
    </row>
    <row r="2" spans="1:4" ht="24" customHeight="1">
      <c r="A2" s="57" t="s">
        <v>139</v>
      </c>
      <c r="B2" s="58"/>
    </row>
    <row r="5" spans="1:4">
      <c r="A5" s="112" t="s">
        <v>96</v>
      </c>
      <c r="B5" s="112"/>
      <c r="C5" s="112"/>
      <c r="D5" s="112"/>
    </row>
    <row r="6" spans="1:4">
      <c r="B6" s="29"/>
    </row>
    <row r="7" spans="1:4">
      <c r="B7" s="46"/>
      <c r="C7" s="47"/>
      <c r="D7" s="47"/>
    </row>
    <row r="8" spans="1:4" ht="30.75" customHeight="1">
      <c r="A8" s="40" t="s">
        <v>126</v>
      </c>
      <c r="B8" s="35" t="s">
        <v>43</v>
      </c>
      <c r="C8" s="93" t="s">
        <v>144</v>
      </c>
      <c r="D8" s="93" t="s">
        <v>140</v>
      </c>
    </row>
    <row r="9" spans="1:4" ht="29.25" customHeight="1">
      <c r="A9" s="50">
        <v>1</v>
      </c>
      <c r="B9" s="36" t="s">
        <v>98</v>
      </c>
      <c r="C9" s="37">
        <v>275</v>
      </c>
      <c r="D9" s="37">
        <v>265</v>
      </c>
    </row>
    <row r="10" spans="1:4" ht="30" customHeight="1">
      <c r="A10" s="50">
        <v>2</v>
      </c>
      <c r="B10" s="36" t="s">
        <v>99</v>
      </c>
      <c r="C10" s="37">
        <v>276</v>
      </c>
      <c r="D10" s="37">
        <v>266</v>
      </c>
    </row>
    <row r="11" spans="1:4" ht="31.5" customHeight="1">
      <c r="A11" s="50">
        <v>3</v>
      </c>
      <c r="B11" s="36" t="s">
        <v>100</v>
      </c>
      <c r="C11" s="37">
        <v>243</v>
      </c>
      <c r="D11" s="37">
        <v>232</v>
      </c>
    </row>
    <row r="12" spans="1:4">
      <c r="A12" s="44"/>
      <c r="B12" s="48"/>
      <c r="C12" s="48"/>
      <c r="D12" s="48"/>
    </row>
    <row r="13" spans="1:4">
      <c r="B13" s="49"/>
      <c r="C13" s="47"/>
      <c r="D13" s="47"/>
    </row>
    <row r="14" spans="1:4">
      <c r="A14" s="49" t="s">
        <v>97</v>
      </c>
      <c r="C14" s="47"/>
      <c r="D14" s="47"/>
    </row>
    <row r="15" spans="1:4">
      <c r="B15" s="49"/>
      <c r="C15" s="47"/>
      <c r="D15" s="47"/>
    </row>
    <row r="16" spans="1:4">
      <c r="B16" s="49"/>
      <c r="C16" s="47"/>
      <c r="D16" s="47"/>
    </row>
    <row r="17" spans="1:4" ht="22.9" customHeight="1">
      <c r="A17" s="36"/>
      <c r="B17" s="68"/>
      <c r="C17" s="93" t="s">
        <v>144</v>
      </c>
      <c r="D17" s="93" t="s">
        <v>140</v>
      </c>
    </row>
    <row r="18" spans="1:4" ht="26.45" customHeight="1">
      <c r="A18" s="50"/>
      <c r="B18" s="36" t="s">
        <v>125</v>
      </c>
      <c r="C18" s="37">
        <v>1</v>
      </c>
      <c r="D18" s="37">
        <v>0</v>
      </c>
    </row>
    <row r="19" spans="1:4">
      <c r="B19" s="47"/>
      <c r="C19" s="47"/>
      <c r="D19" s="47"/>
    </row>
    <row r="20" spans="1:4">
      <c r="A20" s="90" t="s">
        <v>130</v>
      </c>
      <c r="B20" s="47"/>
      <c r="C20" s="47"/>
      <c r="D20" s="47"/>
    </row>
    <row r="21" spans="1:4">
      <c r="B21" s="47"/>
      <c r="C21" s="47"/>
      <c r="D21" s="47"/>
    </row>
    <row r="22" spans="1:4">
      <c r="B22" s="47"/>
      <c r="C22" s="47"/>
      <c r="D22" s="47"/>
    </row>
  </sheetData>
  <mergeCells count="1">
    <mergeCell ref="A5: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C18"/>
  <sheetViews>
    <sheetView workbookViewId="0">
      <selection activeCell="A18" sqref="A17:A18"/>
    </sheetView>
  </sheetViews>
  <sheetFormatPr defaultRowHeight="15.75"/>
  <cols>
    <col min="1" max="1" width="29.5" customWidth="1"/>
    <col min="2" max="2" width="21.5" customWidth="1"/>
    <col min="3" max="3" width="17.875" customWidth="1"/>
  </cols>
  <sheetData>
    <row r="1" spans="1:3">
      <c r="A1" s="28" t="s">
        <v>74</v>
      </c>
    </row>
    <row r="2" spans="1:3" ht="25.5" customHeight="1">
      <c r="A2" s="57" t="s">
        <v>139</v>
      </c>
      <c r="B2" s="58"/>
    </row>
    <row r="6" spans="1:3">
      <c r="A6" s="112" t="s">
        <v>76</v>
      </c>
      <c r="B6" s="112"/>
      <c r="C6" s="112"/>
    </row>
    <row r="7" spans="1:3">
      <c r="A7" s="112" t="s">
        <v>141</v>
      </c>
      <c r="B7" s="112"/>
      <c r="C7" s="112"/>
    </row>
    <row r="8" spans="1:3">
      <c r="A8" s="33"/>
      <c r="B8" s="33"/>
      <c r="C8" s="33"/>
    </row>
    <row r="9" spans="1:3">
      <c r="A9" s="33"/>
      <c r="B9" s="39"/>
      <c r="C9" s="39"/>
    </row>
    <row r="10" spans="1:3">
      <c r="A10" s="27"/>
      <c r="B10" s="39"/>
      <c r="C10" s="39"/>
    </row>
    <row r="11" spans="1:3" ht="36.75" customHeight="1">
      <c r="A11" s="40" t="s">
        <v>77</v>
      </c>
      <c r="B11" s="40" t="s">
        <v>78</v>
      </c>
      <c r="C11" s="40" t="s">
        <v>79</v>
      </c>
    </row>
    <row r="12" spans="1:3" ht="20.25" customHeight="1">
      <c r="A12" s="41" t="s">
        <v>80</v>
      </c>
      <c r="B12" s="56">
        <v>101719.46</v>
      </c>
      <c r="C12" s="56">
        <v>1.27</v>
      </c>
    </row>
    <row r="13" spans="1:3" ht="20.25" customHeight="1">
      <c r="A13" s="41" t="s">
        <v>81</v>
      </c>
      <c r="B13" s="56">
        <v>190465.4</v>
      </c>
      <c r="C13" s="56">
        <v>2.39</v>
      </c>
    </row>
    <row r="14" spans="1:3" ht="20.25" customHeight="1">
      <c r="A14" s="41" t="s">
        <v>75</v>
      </c>
      <c r="B14" s="56">
        <f>SUM(B12:B13)</f>
        <v>292184.86</v>
      </c>
      <c r="C14" s="56">
        <f>SUM(C12:C13)</f>
        <v>3.66</v>
      </c>
    </row>
    <row r="15" spans="1:3">
      <c r="A15" s="38"/>
      <c r="B15" s="39"/>
      <c r="C15" s="39"/>
    </row>
    <row r="17" spans="1:1">
      <c r="A17" s="94"/>
    </row>
    <row r="18" spans="1:1">
      <c r="A18" s="94"/>
    </row>
  </sheetData>
  <mergeCells count="2">
    <mergeCell ref="A7:C7"/>
    <mergeCell ref="A6:C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B14"/>
  <sheetViews>
    <sheetView workbookViewId="0">
      <selection activeCell="C9" sqref="C9"/>
    </sheetView>
  </sheetViews>
  <sheetFormatPr defaultRowHeight="15.75"/>
  <cols>
    <col min="1" max="1" width="39.875" customWidth="1"/>
    <col min="2" max="2" width="36.125" customWidth="1"/>
  </cols>
  <sheetData>
    <row r="1" spans="1:2">
      <c r="A1" s="28" t="s">
        <v>74</v>
      </c>
    </row>
    <row r="2" spans="1:2" ht="25.5" customHeight="1">
      <c r="A2" s="57" t="s">
        <v>139</v>
      </c>
      <c r="B2" s="47"/>
    </row>
    <row r="3" spans="1:2">
      <c r="A3" s="38"/>
    </row>
    <row r="4" spans="1:2">
      <c r="A4" s="112" t="s">
        <v>82</v>
      </c>
      <c r="B4" s="112"/>
    </row>
    <row r="5" spans="1:2">
      <c r="A5" s="112" t="s">
        <v>83</v>
      </c>
      <c r="B5" s="112"/>
    </row>
    <row r="6" spans="1:2">
      <c r="A6" s="29"/>
      <c r="B6" s="29"/>
    </row>
    <row r="7" spans="1:2">
      <c r="A7" s="29"/>
    </row>
    <row r="8" spans="1:2" ht="25.5" customHeight="1">
      <c r="A8" s="35" t="s">
        <v>84</v>
      </c>
      <c r="B8" s="93" t="s">
        <v>140</v>
      </c>
    </row>
    <row r="9" spans="1:2" ht="24" customHeight="1">
      <c r="A9" s="41" t="s">
        <v>85</v>
      </c>
      <c r="B9" s="42">
        <v>177303.26</v>
      </c>
    </row>
    <row r="10" spans="1:2" ht="24" customHeight="1">
      <c r="A10" s="41" t="s">
        <v>86</v>
      </c>
      <c r="B10" s="42"/>
    </row>
    <row r="11" spans="1:2">
      <c r="A11" s="38"/>
    </row>
    <row r="12" spans="1:2">
      <c r="A12" s="38"/>
    </row>
    <row r="13" spans="1:2">
      <c r="A13" s="38"/>
    </row>
    <row r="14" spans="1:2">
      <c r="A14" s="38"/>
    </row>
  </sheetData>
  <mergeCells count="2">
    <mergeCell ref="A4:B4"/>
    <mergeCell ref="A5:B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izdaci</vt:lpstr>
      <vt:lpstr>obveze</vt:lpstr>
      <vt:lpstr>potraživanja</vt:lpstr>
      <vt:lpstr>kratkoročna imovina</vt:lpstr>
      <vt:lpstr>zaposlenici</vt:lpstr>
      <vt:lpstr>dežurstva i pripravnosti</vt:lpstr>
      <vt:lpstr>PS lijekovi i transplatacije</vt:lpstr>
    </vt:vector>
  </TitlesOfParts>
  <Company>HZZO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Bogdanović Sandra</dc:creator>
  <cp:lastModifiedBy>dfrlan</cp:lastModifiedBy>
  <cp:lastPrinted>2021-04-22T08:26:30Z</cp:lastPrinted>
  <dcterms:created xsi:type="dcterms:W3CDTF">2012-09-10T12:07:09Z</dcterms:created>
  <dcterms:modified xsi:type="dcterms:W3CDTF">2021-04-22T12:10:43Z</dcterms:modified>
</cp:coreProperties>
</file>